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9440" windowHeight="11535" activeTab="3"/>
  </bookViews>
  <sheets>
    <sheet name="форма 1_2017" sheetId="1" r:id="rId1"/>
    <sheet name="форма 1_2018" sheetId="11" r:id="rId2"/>
    <sheet name="форма 1_2019" sheetId="12" r:id="rId3"/>
    <sheet name="форма 2" sheetId="5" r:id="rId4"/>
    <sheet name="форма 3" sheetId="6" r:id="rId5"/>
    <sheet name="форма 4" sheetId="7" r:id="rId6"/>
    <sheet name="форма 5" sheetId="8" r:id="rId7"/>
    <sheet name="форма 10" sheetId="9" r:id="rId8"/>
    <sheet name="форма 14" sheetId="10" r:id="rId9"/>
    <sheet name="Корректировка финнасирования" sheetId="2" state="hidden" r:id="rId10"/>
    <sheet name="Корректировка освоения" sheetId="3" state="hidden" r:id="rId11"/>
    <sheet name="План ввод ОС" sheetId="4" state="hidden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AX45" i="5" l="1"/>
  <c r="AX43" i="5" l="1"/>
  <c r="AX40" i="5"/>
  <c r="AX31" i="5"/>
  <c r="BR31" i="5" s="1"/>
  <c r="U31" i="5" s="1"/>
  <c r="K28" i="6"/>
  <c r="AF42" i="6" l="1"/>
  <c r="AN29" i="5"/>
  <c r="K25" i="6" l="1"/>
  <c r="BJ42" i="7" l="1"/>
  <c r="BJ43" i="7"/>
  <c r="BJ44" i="7"/>
  <c r="BJ45" i="7"/>
  <c r="AX33" i="5"/>
  <c r="BF40" i="5" l="1"/>
  <c r="BX43" i="7" l="1"/>
  <c r="BX42" i="7"/>
  <c r="BX38" i="7"/>
  <c r="B44" i="6" l="1"/>
  <c r="BM30" i="5"/>
  <c r="K29" i="8" l="1"/>
  <c r="K28" i="8" s="1"/>
  <c r="K27" i="8" s="1"/>
  <c r="K21" i="8" s="1"/>
  <c r="L29" i="8"/>
  <c r="L28" i="8" s="1"/>
  <c r="L27" i="8" s="1"/>
  <c r="L21" i="8" s="1"/>
  <c r="M29" i="8"/>
  <c r="M28" i="8" s="1"/>
  <c r="M27" i="8" s="1"/>
  <c r="M21" i="8" s="1"/>
  <c r="N29" i="8"/>
  <c r="N28" i="8" s="1"/>
  <c r="N27" i="8" s="1"/>
  <c r="N21" i="8" s="1"/>
  <c r="O29" i="8"/>
  <c r="O28" i="8" s="1"/>
  <c r="O27" i="8" s="1"/>
  <c r="O21" i="8" s="1"/>
  <c r="P29" i="8"/>
  <c r="P28" i="8" s="1"/>
  <c r="P27" i="8" s="1"/>
  <c r="P21" i="8" s="1"/>
  <c r="R29" i="8"/>
  <c r="R28" i="8" s="1"/>
  <c r="R27" i="8" s="1"/>
  <c r="R21" i="8" s="1"/>
  <c r="S29" i="8"/>
  <c r="S28" i="8" s="1"/>
  <c r="S27" i="8" s="1"/>
  <c r="S21" i="8" s="1"/>
  <c r="T29" i="8"/>
  <c r="T28" i="8" s="1"/>
  <c r="T27" i="8" s="1"/>
  <c r="T21" i="8" s="1"/>
  <c r="U29" i="8"/>
  <c r="U28" i="8" s="1"/>
  <c r="U27" i="8" s="1"/>
  <c r="U21" i="8" s="1"/>
  <c r="V29" i="8"/>
  <c r="V28" i="8" s="1"/>
  <c r="V27" i="8" s="1"/>
  <c r="V21" i="8" s="1"/>
  <c r="W29" i="8"/>
  <c r="W28" i="8" s="1"/>
  <c r="W27" i="8" s="1"/>
  <c r="W21" i="8" s="1"/>
  <c r="Y29" i="8"/>
  <c r="Y28" i="8" s="1"/>
  <c r="Y27" i="8" s="1"/>
  <c r="Y21" i="8" s="1"/>
  <c r="Z29" i="8"/>
  <c r="Z28" i="8" s="1"/>
  <c r="Z27" i="8" s="1"/>
  <c r="Z21" i="8" s="1"/>
  <c r="AA29" i="8"/>
  <c r="AA28" i="8" s="1"/>
  <c r="AA27" i="8" s="1"/>
  <c r="AA21" i="8" s="1"/>
  <c r="AB29" i="8"/>
  <c r="AB28" i="8" s="1"/>
  <c r="AB27" i="8" s="1"/>
  <c r="AB21" i="8" s="1"/>
  <c r="AC29" i="8"/>
  <c r="AC28" i="8" s="1"/>
  <c r="AC27" i="8" s="1"/>
  <c r="AC21" i="8" s="1"/>
  <c r="AD29" i="8"/>
  <c r="AD28" i="8" s="1"/>
  <c r="AD27" i="8" s="1"/>
  <c r="AD21" i="8" s="1"/>
  <c r="AF29" i="8"/>
  <c r="AG29" i="8"/>
  <c r="AH29" i="8"/>
  <c r="AI29" i="8"/>
  <c r="AJ29" i="8"/>
  <c r="AK29" i="8"/>
  <c r="Q41" i="8"/>
  <c r="J40" i="8"/>
  <c r="AE38" i="8"/>
  <c r="X37" i="8"/>
  <c r="J36" i="8"/>
  <c r="J35" i="8"/>
  <c r="X34" i="8"/>
  <c r="X33" i="8"/>
  <c r="AE31" i="8"/>
  <c r="AE30" i="8"/>
  <c r="J29" i="8" l="1"/>
  <c r="J28" i="8" s="1"/>
  <c r="J27" i="8" s="1"/>
  <c r="J21" i="8" s="1"/>
  <c r="Q36" i="8"/>
  <c r="AL22" i="8"/>
  <c r="AL23" i="8"/>
  <c r="AL24" i="8"/>
  <c r="AL25" i="8"/>
  <c r="AL26" i="8"/>
  <c r="AL30" i="8"/>
  <c r="AL31" i="8"/>
  <c r="AL32" i="8"/>
  <c r="AL33" i="8"/>
  <c r="AL34" i="8"/>
  <c r="AL35" i="8"/>
  <c r="AL37" i="8"/>
  <c r="AL38" i="8"/>
  <c r="AL39" i="8"/>
  <c r="AL40" i="8"/>
  <c r="AL41" i="8"/>
  <c r="AL42" i="8"/>
  <c r="AL43" i="8"/>
  <c r="AL44" i="8"/>
  <c r="AL45" i="8"/>
  <c r="AL46" i="8"/>
  <c r="X36" i="8" l="1"/>
  <c r="Q29" i="8"/>
  <c r="Q28" i="8" s="1"/>
  <c r="AU31" i="7"/>
  <c r="BJ30" i="7"/>
  <c r="BP30" i="7"/>
  <c r="BQ30" i="7"/>
  <c r="BR30" i="7"/>
  <c r="BS30" i="7"/>
  <c r="BT30" i="7"/>
  <c r="BU30" i="7"/>
  <c r="BV30" i="7"/>
  <c r="BW30" i="7"/>
  <c r="BJ31" i="7"/>
  <c r="BP31" i="7"/>
  <c r="BQ31" i="7"/>
  <c r="BR31" i="7"/>
  <c r="BU31" i="7"/>
  <c r="BV31" i="7"/>
  <c r="BP32" i="7"/>
  <c r="BR32" i="7"/>
  <c r="BU32" i="7"/>
  <c r="BV32" i="7"/>
  <c r="BW32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J34" i="7"/>
  <c r="BP34" i="7"/>
  <c r="BQ34" i="7"/>
  <c r="BR34" i="7"/>
  <c r="BU34" i="7"/>
  <c r="BV34" i="7"/>
  <c r="BJ35" i="7"/>
  <c r="BP35" i="7"/>
  <c r="BQ35" i="7"/>
  <c r="BR35" i="7"/>
  <c r="BU35" i="7"/>
  <c r="BV35" i="7"/>
  <c r="BJ36" i="7"/>
  <c r="BP36" i="7"/>
  <c r="BQ36" i="7"/>
  <c r="BR36" i="7"/>
  <c r="BU36" i="7"/>
  <c r="BV36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J38" i="7"/>
  <c r="BK38" i="7"/>
  <c r="BL38" i="7"/>
  <c r="BM38" i="7"/>
  <c r="BN38" i="7"/>
  <c r="BO38" i="7"/>
  <c r="BP38" i="7"/>
  <c r="BQ38" i="7"/>
  <c r="BR38" i="7"/>
  <c r="BU38" i="7"/>
  <c r="BV38" i="7"/>
  <c r="BW38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P29" i="7"/>
  <c r="BQ29" i="7"/>
  <c r="BR29" i="7"/>
  <c r="BU29" i="7"/>
  <c r="BV29" i="7"/>
  <c r="BJ29" i="7"/>
  <c r="BI36" i="7"/>
  <c r="BI35" i="7"/>
  <c r="BI31" i="7"/>
  <c r="BI28" i="7" s="1"/>
  <c r="BI27" i="7" s="1"/>
  <c r="BI26" i="7" s="1"/>
  <c r="BI20" i="7" s="1"/>
  <c r="BE34" i="7"/>
  <c r="BE28" i="7" s="1"/>
  <c r="BE22" i="7" s="1"/>
  <c r="BF34" i="7"/>
  <c r="BF28" i="7" s="1"/>
  <c r="BF22" i="7" s="1"/>
  <c r="BE35" i="7"/>
  <c r="BE29" i="7" s="1"/>
  <c r="BE23" i="7" s="1"/>
  <c r="BF35" i="7"/>
  <c r="BF29" i="7" s="1"/>
  <c r="BF23" i="7" s="1"/>
  <c r="BE36" i="7"/>
  <c r="BE24" i="7" s="1"/>
  <c r="BF36" i="7"/>
  <c r="BF24" i="7" s="1"/>
  <c r="BE31" i="7"/>
  <c r="BE25" i="7" s="1"/>
  <c r="BF31" i="7"/>
  <c r="BF25" i="7" s="1"/>
  <c r="BE38" i="7"/>
  <c r="BE32" i="7" s="1"/>
  <c r="BE26" i="7" s="1"/>
  <c r="BE20" i="7" s="1"/>
  <c r="BF38" i="7"/>
  <c r="BF32" i="7" s="1"/>
  <c r="BF26" i="7" s="1"/>
  <c r="BF20" i="7" s="1"/>
  <c r="BE27" i="7"/>
  <c r="BE21" i="7" s="1"/>
  <c r="BF27" i="7"/>
  <c r="BF21" i="7" s="1"/>
  <c r="AZ36" i="7"/>
  <c r="AZ35" i="7" s="1"/>
  <c r="AZ34" i="7" s="1"/>
  <c r="AZ32" i="7" s="1"/>
  <c r="AZ31" i="7" s="1"/>
  <c r="AZ30" i="7" s="1"/>
  <c r="AZ29" i="7" s="1"/>
  <c r="AZ28" i="7" s="1"/>
  <c r="AW36" i="7"/>
  <c r="AW35" i="7" s="1"/>
  <c r="AW34" i="7" s="1"/>
  <c r="AW32" i="7" s="1"/>
  <c r="AW31" i="7" s="1"/>
  <c r="AW30" i="7" s="1"/>
  <c r="AW29" i="7" s="1"/>
  <c r="AW28" i="7" s="1"/>
  <c r="AW27" i="7" s="1"/>
  <c r="AW26" i="7" s="1"/>
  <c r="AW20" i="7" s="1"/>
  <c r="AX36" i="7"/>
  <c r="AX35" i="7" s="1"/>
  <c r="AX34" i="7" s="1"/>
  <c r="AX32" i="7" s="1"/>
  <c r="AX31" i="7" s="1"/>
  <c r="AX30" i="7" s="1"/>
  <c r="AX29" i="7" s="1"/>
  <c r="AX28" i="7" s="1"/>
  <c r="AX27" i="7" s="1"/>
  <c r="AX26" i="7" s="1"/>
  <c r="AX20" i="7" s="1"/>
  <c r="AY36" i="7"/>
  <c r="AY35" i="7" s="1"/>
  <c r="AY34" i="7" s="1"/>
  <c r="AY32" i="7" s="1"/>
  <c r="AY31" i="7" s="1"/>
  <c r="AY30" i="7" s="1"/>
  <c r="AY29" i="7" s="1"/>
  <c r="AY28" i="7" s="1"/>
  <c r="BA36" i="7"/>
  <c r="BA35" i="7" s="1"/>
  <c r="BA34" i="7" s="1"/>
  <c r="BA32" i="7" s="1"/>
  <c r="BA31" i="7" s="1"/>
  <c r="BA30" i="7" s="1"/>
  <c r="BA29" i="7" s="1"/>
  <c r="BA28" i="7" s="1"/>
  <c r="AU36" i="7"/>
  <c r="BW36" i="7" s="1"/>
  <c r="AU35" i="7"/>
  <c r="AU28" i="7" s="1"/>
  <c r="AU27" i="7" s="1"/>
  <c r="AU26" i="7" s="1"/>
  <c r="AU20" i="7" s="1"/>
  <c r="AO32" i="7"/>
  <c r="AO28" i="7" s="1"/>
  <c r="AO27" i="7" s="1"/>
  <c r="AO26" i="7" s="1"/>
  <c r="AO20" i="7" s="1"/>
  <c r="BB28" i="7"/>
  <c r="BB27" i="7" s="1"/>
  <c r="BB26" i="7" s="1"/>
  <c r="BB20" i="7" s="1"/>
  <c r="AH28" i="7"/>
  <c r="AH27" i="7" s="1"/>
  <c r="AH26" i="7" s="1"/>
  <c r="AH20" i="7" s="1"/>
  <c r="AI28" i="7"/>
  <c r="AJ28" i="7"/>
  <c r="AK28" i="7"/>
  <c r="AL28" i="7"/>
  <c r="AM28" i="7"/>
  <c r="AN28" i="7"/>
  <c r="AN27" i="7" s="1"/>
  <c r="AN26" i="7" s="1"/>
  <c r="AN20" i="7" s="1"/>
  <c r="AP28" i="7"/>
  <c r="AP27" i="7" s="1"/>
  <c r="AP26" i="7" s="1"/>
  <c r="AP20" i="7" s="1"/>
  <c r="AQ28" i="7"/>
  <c r="AR28" i="7"/>
  <c r="AS28" i="7"/>
  <c r="AT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Z27" i="7" s="1"/>
  <c r="Z26" i="7" s="1"/>
  <c r="Z20" i="7" s="1"/>
  <c r="AA28" i="7"/>
  <c r="AB28" i="7"/>
  <c r="AC28" i="7"/>
  <c r="AD28" i="7"/>
  <c r="AE28" i="7"/>
  <c r="AF28" i="7"/>
  <c r="AG28" i="7"/>
  <c r="AG27" i="7" s="1"/>
  <c r="AG26" i="7" s="1"/>
  <c r="AG20" i="7" s="1"/>
  <c r="AX36" i="5"/>
  <c r="AX35" i="5"/>
  <c r="AN30" i="5"/>
  <c r="AQ30" i="5" s="1"/>
  <c r="AQ29" i="5"/>
  <c r="AX32" i="5"/>
  <c r="U32" i="5"/>
  <c r="AG34" i="7"/>
  <c r="BW34" i="7" s="1"/>
  <c r="AV32" i="7"/>
  <c r="BJ32" i="7" s="1"/>
  <c r="AG29" i="7"/>
  <c r="BW29" i="7" s="1"/>
  <c r="BS29" i="7" l="1"/>
  <c r="BS35" i="7"/>
  <c r="BT34" i="7"/>
  <c r="BJ28" i="7"/>
  <c r="BJ27" i="7" s="1"/>
  <c r="BJ26" i="7" s="1"/>
  <c r="BJ20" i="7" s="1"/>
  <c r="BU28" i="7"/>
  <c r="BU27" i="7" s="1"/>
  <c r="BU26" i="7" s="1"/>
  <c r="BU20" i="7" s="1"/>
  <c r="BW31" i="7"/>
  <c r="BS31" i="7"/>
  <c r="BC32" i="7"/>
  <c r="BC28" i="7" s="1"/>
  <c r="BC20" i="7" s="1"/>
  <c r="BT29" i="7"/>
  <c r="BT35" i="7"/>
  <c r="BW35" i="7"/>
  <c r="Q27" i="8"/>
  <c r="AV28" i="7"/>
  <c r="AV27" i="7" s="1"/>
  <c r="AV26" i="7" s="1"/>
  <c r="AV20" i="7" s="1"/>
  <c r="BS34" i="7"/>
  <c r="BT31" i="7"/>
  <c r="AE36" i="8"/>
  <c r="X29" i="8"/>
  <c r="X28" i="8" s="1"/>
  <c r="X27" i="8" s="1"/>
  <c r="X21" i="8" s="1"/>
  <c r="BO29" i="7"/>
  <c r="BK29" i="7"/>
  <c r="BS38" i="7"/>
  <c r="BS36" i="7"/>
  <c r="BO36" i="7"/>
  <c r="BK36" i="7"/>
  <c r="BM35" i="7"/>
  <c r="BO34" i="7"/>
  <c r="BK34" i="7"/>
  <c r="BN32" i="7"/>
  <c r="BL31" i="7"/>
  <c r="BN30" i="7"/>
  <c r="BN29" i="7"/>
  <c r="BR28" i="7"/>
  <c r="BR27" i="7" s="1"/>
  <c r="BR26" i="7" s="1"/>
  <c r="BR20" i="7" s="1"/>
  <c r="BN36" i="7"/>
  <c r="BL35" i="7"/>
  <c r="BN34" i="7"/>
  <c r="BM32" i="7"/>
  <c r="BO31" i="7"/>
  <c r="BK31" i="7"/>
  <c r="BM30" i="7"/>
  <c r="BM29" i="7"/>
  <c r="BM36" i="7"/>
  <c r="BO35" i="7"/>
  <c r="BK35" i="7"/>
  <c r="BM34" i="7"/>
  <c r="BT32" i="7"/>
  <c r="BL32" i="7"/>
  <c r="BN31" i="7"/>
  <c r="BL30" i="7"/>
  <c r="BL29" i="7"/>
  <c r="BV28" i="7"/>
  <c r="BV27" i="7" s="1"/>
  <c r="BV26" i="7" s="1"/>
  <c r="BV20" i="7" s="1"/>
  <c r="BT38" i="7"/>
  <c r="BT36" i="7"/>
  <c r="BL36" i="7"/>
  <c r="BN35" i="7"/>
  <c r="BL34" i="7"/>
  <c r="BS32" i="7"/>
  <c r="BO32" i="7"/>
  <c r="BK32" i="7"/>
  <c r="BM31" i="7"/>
  <c r="BO30" i="7"/>
  <c r="BK30" i="7"/>
  <c r="BP28" i="7"/>
  <c r="BP27" i="7" s="1"/>
  <c r="BP26" i="7" s="1"/>
  <c r="BP20" i="7" s="1"/>
  <c r="BW33" i="7"/>
  <c r="BC27" i="7"/>
  <c r="BC26" i="7"/>
  <c r="BL28" i="7" l="1"/>
  <c r="BL27" i="7" s="1"/>
  <c r="BL26" i="7" s="1"/>
  <c r="BL20" i="7" s="1"/>
  <c r="BO28" i="7"/>
  <c r="BO27" i="7" s="1"/>
  <c r="BO26" i="7" s="1"/>
  <c r="BO20" i="7" s="1"/>
  <c r="BW28" i="7"/>
  <c r="BW27" i="7" s="1"/>
  <c r="BW26" i="7" s="1"/>
  <c r="BW20" i="7" s="1"/>
  <c r="BQ32" i="7"/>
  <c r="BQ28" i="7" s="1"/>
  <c r="BQ27" i="7" s="1"/>
  <c r="BQ26" i="7" s="1"/>
  <c r="BQ20" i="7" s="1"/>
  <c r="BM28" i="7"/>
  <c r="BM27" i="7" s="1"/>
  <c r="BM26" i="7" s="1"/>
  <c r="BM20" i="7" s="1"/>
  <c r="AE29" i="8"/>
  <c r="AE28" i="8" s="1"/>
  <c r="AE27" i="8" s="1"/>
  <c r="AE21" i="8" s="1"/>
  <c r="AL36" i="8"/>
  <c r="AL29" i="8" s="1"/>
  <c r="BT28" i="7"/>
  <c r="BT27" i="7" s="1"/>
  <c r="BT26" i="7" s="1"/>
  <c r="BT20" i="7" s="1"/>
  <c r="BK28" i="7"/>
  <c r="BK27" i="7" s="1"/>
  <c r="BK26" i="7" s="1"/>
  <c r="BK20" i="7" s="1"/>
  <c r="AL28" i="8"/>
  <c r="Q21" i="8"/>
  <c r="AL21" i="8" s="1"/>
  <c r="BN28" i="7"/>
  <c r="BN27" i="7" s="1"/>
  <c r="BN26" i="7" s="1"/>
  <c r="BN20" i="7" s="1"/>
  <c r="BS28" i="7"/>
  <c r="BS27" i="7" s="1"/>
  <c r="BS26" i="7" s="1"/>
  <c r="BS20" i="7" s="1"/>
  <c r="AL27" i="8" l="1"/>
  <c r="AH44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28" i="6"/>
  <c r="AF30" i="6"/>
  <c r="AF31" i="6"/>
  <c r="AF32" i="6"/>
  <c r="AF33" i="6"/>
  <c r="AF34" i="6"/>
  <c r="AF35" i="6"/>
  <c r="AF36" i="6"/>
  <c r="AF38" i="6"/>
  <c r="AF39" i="6"/>
  <c r="AF40" i="6"/>
  <c r="AF44" i="6"/>
  <c r="AF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28" i="6"/>
  <c r="AD29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28" i="6"/>
  <c r="Q27" i="6"/>
  <c r="Q26" i="6" s="1"/>
  <c r="Q25" i="6" s="1"/>
  <c r="Q19" i="6" s="1"/>
  <c r="T27" i="6"/>
  <c r="T26" i="6" s="1"/>
  <c r="T25" i="6" s="1"/>
  <c r="T19" i="6" s="1"/>
  <c r="S31" i="6"/>
  <c r="P31" i="6" s="1"/>
  <c r="E32" i="7" s="1"/>
  <c r="M28" i="10" s="1"/>
  <c r="Z20" i="6"/>
  <c r="Z21" i="6"/>
  <c r="Z22" i="6"/>
  <c r="Z23" i="6"/>
  <c r="Z24" i="6"/>
  <c r="N29" i="6"/>
  <c r="K29" i="6" s="1"/>
  <c r="N30" i="6"/>
  <c r="K30" i="6" s="1"/>
  <c r="N31" i="6"/>
  <c r="K31" i="6" s="1"/>
  <c r="N32" i="6"/>
  <c r="K32" i="6" s="1"/>
  <c r="N33" i="6"/>
  <c r="K33" i="6" s="1"/>
  <c r="N34" i="6"/>
  <c r="K34" i="6" s="1"/>
  <c r="N35" i="6"/>
  <c r="K35" i="6" s="1"/>
  <c r="N36" i="6"/>
  <c r="K36" i="6" s="1"/>
  <c r="N37" i="6"/>
  <c r="K37" i="6" s="1"/>
  <c r="N38" i="6"/>
  <c r="K38" i="6" s="1"/>
  <c r="N41" i="6"/>
  <c r="K41" i="6" s="1"/>
  <c r="N42" i="6"/>
  <c r="N43" i="6"/>
  <c r="K43" i="6" s="1"/>
  <c r="N44" i="6"/>
  <c r="K44" i="6" s="1"/>
  <c r="N28" i="6"/>
  <c r="X20" i="6"/>
  <c r="X24" i="6"/>
  <c r="M42" i="6"/>
  <c r="M20" i="6"/>
  <c r="M21" i="6"/>
  <c r="X21" i="6" s="1"/>
  <c r="M22" i="6"/>
  <c r="X22" i="6" s="1"/>
  <c r="M23" i="6"/>
  <c r="X23" i="6" s="1"/>
  <c r="M24" i="6"/>
  <c r="H40" i="6"/>
  <c r="M40" i="6" s="1"/>
  <c r="H39" i="6"/>
  <c r="M39" i="6" s="1"/>
  <c r="K39" i="6" s="1"/>
  <c r="I20" i="6"/>
  <c r="I21" i="6"/>
  <c r="I22" i="6"/>
  <c r="I23" i="6"/>
  <c r="I24" i="6"/>
  <c r="I28" i="6"/>
  <c r="I29" i="6"/>
  <c r="I30" i="6"/>
  <c r="I31" i="6"/>
  <c r="I32" i="6"/>
  <c r="I33" i="6"/>
  <c r="I34" i="6"/>
  <c r="I35" i="6"/>
  <c r="I36" i="6"/>
  <c r="I37" i="6"/>
  <c r="I38" i="6"/>
  <c r="I39" i="6"/>
  <c r="I41" i="6"/>
  <c r="I43" i="6"/>
  <c r="I44" i="6"/>
  <c r="H41" i="5"/>
  <c r="H40" i="5"/>
  <c r="G28" i="5"/>
  <c r="G27" i="5"/>
  <c r="G26" i="5"/>
  <c r="G20" i="5"/>
  <c r="AW30" i="5"/>
  <c r="AW34" i="5"/>
  <c r="AW37" i="5"/>
  <c r="AW38" i="5"/>
  <c r="AW39" i="5"/>
  <c r="AW40" i="5"/>
  <c r="AW41" i="5"/>
  <c r="AW42" i="5"/>
  <c r="AW43" i="5"/>
  <c r="AW44" i="5"/>
  <c r="AW45" i="5"/>
  <c r="AV29" i="5"/>
  <c r="AT36" i="5"/>
  <c r="AT35" i="5" s="1"/>
  <c r="AT33" i="5" s="1"/>
  <c r="AT32" i="5" s="1"/>
  <c r="AT31" i="5" s="1"/>
  <c r="AT29" i="5" s="1"/>
  <c r="AW29" i="5" s="1"/>
  <c r="AU36" i="5"/>
  <c r="AU35" i="5" s="1"/>
  <c r="AU33" i="5" s="1"/>
  <c r="AU32" i="5" s="1"/>
  <c r="AU31" i="5" s="1"/>
  <c r="AU29" i="5" s="1"/>
  <c r="AN45" i="5"/>
  <c r="AN44" i="5" s="1"/>
  <c r="AN43" i="5" s="1"/>
  <c r="AN42" i="5" s="1"/>
  <c r="AD41" i="6" s="1"/>
  <c r="AO45" i="5"/>
  <c r="AO44" i="5" s="1"/>
  <c r="AO43" i="5" s="1"/>
  <c r="AO42" i="5" s="1"/>
  <c r="AO41" i="5" s="1"/>
  <c r="AO40" i="5" s="1"/>
  <c r="AO39" i="5" s="1"/>
  <c r="AO38" i="5" s="1"/>
  <c r="AO37" i="5" s="1"/>
  <c r="AO36" i="5" s="1"/>
  <c r="AO35" i="5" s="1"/>
  <c r="AO34" i="5" s="1"/>
  <c r="AO33" i="5" s="1"/>
  <c r="AO32" i="5" s="1"/>
  <c r="AO31" i="5" s="1"/>
  <c r="AO30" i="5" s="1"/>
  <c r="AO29" i="5" s="1"/>
  <c r="AP45" i="5"/>
  <c r="AP44" i="5" s="1"/>
  <c r="AP43" i="5" s="1"/>
  <c r="AP42" i="5" s="1"/>
  <c r="AP41" i="5" s="1"/>
  <c r="AP40" i="5" s="1"/>
  <c r="AP39" i="5" s="1"/>
  <c r="AP38" i="5" s="1"/>
  <c r="AP37" i="5" s="1"/>
  <c r="AP36" i="5" s="1"/>
  <c r="AP35" i="5" s="1"/>
  <c r="AP34" i="5" s="1"/>
  <c r="AP33" i="5" s="1"/>
  <c r="AP32" i="5" s="1"/>
  <c r="AP31" i="5" s="1"/>
  <c r="AP30" i="5" s="1"/>
  <c r="AP29" i="5" s="1"/>
  <c r="AQ45" i="5"/>
  <c r="AQ44" i="5" s="1"/>
  <c r="AQ43" i="5" s="1"/>
  <c r="AQ42" i="5" s="1"/>
  <c r="AR45" i="5"/>
  <c r="AR44" i="5" s="1"/>
  <c r="AR43" i="5" s="1"/>
  <c r="AR42" i="5" s="1"/>
  <c r="AR41" i="5" s="1"/>
  <c r="AR40" i="5" s="1"/>
  <c r="AR39" i="5" s="1"/>
  <c r="AR38" i="5" s="1"/>
  <c r="AR37" i="5" s="1"/>
  <c r="AR36" i="5" s="1"/>
  <c r="AR35" i="5" s="1"/>
  <c r="AR34" i="5" s="1"/>
  <c r="AR33" i="5" s="1"/>
  <c r="AR32" i="5" s="1"/>
  <c r="AR31" i="5" s="1"/>
  <c r="AR30" i="5" s="1"/>
  <c r="AR29" i="5" s="1"/>
  <c r="AR28" i="5" s="1"/>
  <c r="AR27" i="5" s="1"/>
  <c r="AR26" i="5" s="1"/>
  <c r="AR25" i="5" s="1"/>
  <c r="AR24" i="5" s="1"/>
  <c r="AR23" i="5" s="1"/>
  <c r="AR22" i="5" s="1"/>
  <c r="AR21" i="5" s="1"/>
  <c r="AR20" i="5" s="1"/>
  <c r="AM37" i="5"/>
  <c r="AM38" i="5"/>
  <c r="AM39" i="5"/>
  <c r="AM40" i="5"/>
  <c r="AM41" i="5"/>
  <c r="AM42" i="5"/>
  <c r="AM43" i="5"/>
  <c r="AM34" i="5" s="1"/>
  <c r="AM44" i="5"/>
  <c r="AM45" i="5"/>
  <c r="AM36" i="5" s="1"/>
  <c r="V45" i="5"/>
  <c r="V44" i="5" s="1"/>
  <c r="V43" i="5" s="1"/>
  <c r="V42" i="5" s="1"/>
  <c r="V41" i="5" s="1"/>
  <c r="V40" i="5" s="1"/>
  <c r="V39" i="5" s="1"/>
  <c r="V38" i="5" s="1"/>
  <c r="V37" i="5" s="1"/>
  <c r="V36" i="5" s="1"/>
  <c r="V35" i="5" s="1"/>
  <c r="V34" i="5" s="1"/>
  <c r="V33" i="5" s="1"/>
  <c r="V32" i="5" s="1"/>
  <c r="V31" i="5" s="1"/>
  <c r="V30" i="5" s="1"/>
  <c r="V29" i="5" s="1"/>
  <c r="R40" i="6" l="1"/>
  <c r="P40" i="6" s="1"/>
  <c r="E41" i="7" s="1"/>
  <c r="M37" i="10" s="1"/>
  <c r="K40" i="6"/>
  <c r="X39" i="6"/>
  <c r="D40" i="7"/>
  <c r="I40" i="6"/>
  <c r="H19" i="6"/>
  <c r="M19" i="6" s="1"/>
  <c r="K42" i="6"/>
  <c r="X42" i="6" s="1"/>
  <c r="AI44" i="6"/>
  <c r="AI40" i="6"/>
  <c r="AI32" i="6"/>
  <c r="AM27" i="5"/>
  <c r="AM35" i="5"/>
  <c r="AM25" i="5" s="1"/>
  <c r="AM31" i="5"/>
  <c r="AW33" i="5"/>
  <c r="AW36" i="5"/>
  <c r="AW32" i="5"/>
  <c r="AD44" i="6"/>
  <c r="AJ44" i="6" s="1"/>
  <c r="K41" i="10" s="1"/>
  <c r="AM33" i="5"/>
  <c r="AM24" i="5" s="1"/>
  <c r="AM29" i="5"/>
  <c r="AW35" i="5"/>
  <c r="AW31" i="5"/>
  <c r="AD43" i="6"/>
  <c r="AM32" i="5"/>
  <c r="AM28" i="5"/>
  <c r="AD42" i="6"/>
  <c r="AI35" i="6"/>
  <c r="N27" i="6"/>
  <c r="AC27" i="6"/>
  <c r="AC26" i="6" s="1"/>
  <c r="AC25" i="6" s="1"/>
  <c r="AC19" i="6" s="1"/>
  <c r="AI41" i="6"/>
  <c r="AI37" i="6"/>
  <c r="AI33" i="6"/>
  <c r="AI29" i="6"/>
  <c r="AI42" i="6"/>
  <c r="AI38" i="6"/>
  <c r="AI34" i="6"/>
  <c r="AI30" i="6"/>
  <c r="AI39" i="6"/>
  <c r="AI31" i="6"/>
  <c r="N26" i="6"/>
  <c r="X37" i="6"/>
  <c r="D38" i="7"/>
  <c r="X29" i="6"/>
  <c r="D30" i="7"/>
  <c r="X44" i="6"/>
  <c r="D45" i="7"/>
  <c r="X38" i="6"/>
  <c r="D39" i="7"/>
  <c r="X30" i="6"/>
  <c r="D31" i="7"/>
  <c r="AI28" i="6"/>
  <c r="X33" i="6"/>
  <c r="D34" i="7"/>
  <c r="Z31" i="6"/>
  <c r="X35" i="6"/>
  <c r="D36" i="7"/>
  <c r="X31" i="6"/>
  <c r="D32" i="7"/>
  <c r="AI43" i="6"/>
  <c r="X36" i="6"/>
  <c r="D37" i="7"/>
  <c r="X28" i="6"/>
  <c r="D29" i="7"/>
  <c r="X34" i="6"/>
  <c r="D35" i="7"/>
  <c r="Z40" i="6"/>
  <c r="AE27" i="6"/>
  <c r="AE26" i="6" s="1"/>
  <c r="AE25" i="6" s="1"/>
  <c r="AE19" i="6" s="1"/>
  <c r="X41" i="6"/>
  <c r="D42" i="7"/>
  <c r="D43" i="7"/>
  <c r="X43" i="6"/>
  <c r="D44" i="7"/>
  <c r="X32" i="6"/>
  <c r="D33" i="7"/>
  <c r="AI36" i="6"/>
  <c r="AG27" i="6"/>
  <c r="AG26" i="6" s="1"/>
  <c r="AG25" i="6" s="1"/>
  <c r="AG19" i="6" s="1"/>
  <c r="H25" i="6"/>
  <c r="M25" i="6" s="1"/>
  <c r="AM26" i="5"/>
  <c r="AM22" i="5"/>
  <c r="AM30" i="5"/>
  <c r="AI27" i="6" l="1"/>
  <c r="AI26" i="6" s="1"/>
  <c r="AI25" i="6" s="1"/>
  <c r="AI19" i="6" s="1"/>
  <c r="X40" i="6"/>
  <c r="D41" i="7"/>
  <c r="D28" i="7" s="1"/>
  <c r="D27" i="7" s="1"/>
  <c r="D26" i="7" s="1"/>
  <c r="D20" i="7" s="1"/>
  <c r="AM21" i="5"/>
  <c r="AM23" i="5"/>
  <c r="N25" i="6"/>
  <c r="H26" i="6"/>
  <c r="M26" i="6" s="1"/>
  <c r="K26" i="6" s="1"/>
  <c r="X26" i="6" s="1"/>
  <c r="N19" i="6" l="1"/>
  <c r="K19" i="6" s="1"/>
  <c r="X19" i="6" s="1"/>
  <c r="X25" i="6"/>
  <c r="H27" i="6"/>
  <c r="M27" i="6" s="1"/>
  <c r="K27" i="6" s="1"/>
  <c r="X27" i="6" s="1"/>
  <c r="V28" i="5" l="1"/>
  <c r="V27" i="5" s="1"/>
  <c r="W28" i="5"/>
  <c r="W27" i="5" s="1"/>
  <c r="Y28" i="5"/>
  <c r="Y27" i="5" s="1"/>
  <c r="Z28" i="5"/>
  <c r="Z27" i="5" s="1"/>
  <c r="AA28" i="5"/>
  <c r="AA27" i="5" s="1"/>
  <c r="AB28" i="5"/>
  <c r="AB27" i="5" s="1"/>
  <c r="AC28" i="5"/>
  <c r="AC27" i="5" s="1"/>
  <c r="AD28" i="5"/>
  <c r="AD27" i="5" s="1"/>
  <c r="AE28" i="5"/>
  <c r="AE27" i="5" s="1"/>
  <c r="AF28" i="5"/>
  <c r="AF27" i="5" s="1"/>
  <c r="AG28" i="5"/>
  <c r="AG27" i="5" s="1"/>
  <c r="AH28" i="5"/>
  <c r="AH27" i="5" s="1"/>
  <c r="AI28" i="5"/>
  <c r="AI27" i="5" s="1"/>
  <c r="AJ28" i="5"/>
  <c r="AJ27" i="5" s="1"/>
  <c r="AO28" i="5"/>
  <c r="AO27" i="5" s="1"/>
  <c r="AP28" i="5"/>
  <c r="AP27" i="5" s="1"/>
  <c r="AS28" i="5"/>
  <c r="AS27" i="5" s="1"/>
  <c r="AT28" i="5"/>
  <c r="AT27" i="5" s="1"/>
  <c r="AU28" i="5"/>
  <c r="AU27" i="5" s="1"/>
  <c r="AW28" i="5"/>
  <c r="AW27" i="5" s="1"/>
  <c r="AY28" i="5"/>
  <c r="AY27" i="5" s="1"/>
  <c r="AZ28" i="5"/>
  <c r="AZ27" i="5" s="1"/>
  <c r="BB28" i="5"/>
  <c r="BB27" i="5" s="1"/>
  <c r="BC28" i="5"/>
  <c r="BC27" i="5" s="1"/>
  <c r="BD28" i="5"/>
  <c r="BD27" i="5" s="1"/>
  <c r="BE28" i="5"/>
  <c r="BE27" i="5" s="1"/>
  <c r="BG28" i="5"/>
  <c r="BG27" i="5" s="1"/>
  <c r="BI28" i="5"/>
  <c r="BI27" i="5" s="1"/>
  <c r="BJ28" i="5"/>
  <c r="BJ27" i="5" s="1"/>
  <c r="BL28" i="5"/>
  <c r="BL27" i="5" s="1"/>
  <c r="BN28" i="5"/>
  <c r="BN27" i="5" s="1"/>
  <c r="BO28" i="5"/>
  <c r="BO27" i="5" s="1"/>
  <c r="BQ28" i="5"/>
  <c r="BQ27" i="5" s="1"/>
  <c r="BS28" i="5"/>
  <c r="BS27" i="5" s="1"/>
  <c r="BT28" i="5"/>
  <c r="BT27" i="5" s="1"/>
  <c r="BV28" i="5"/>
  <c r="BV27" i="5" s="1"/>
  <c r="T28" i="5"/>
  <c r="T27" i="5" s="1"/>
  <c r="V26" i="5"/>
  <c r="W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O26" i="5"/>
  <c r="AP26" i="5"/>
  <c r="AS26" i="5"/>
  <c r="AT26" i="5"/>
  <c r="AU26" i="5"/>
  <c r="AW26" i="5"/>
  <c r="AY26" i="5"/>
  <c r="AZ26" i="5"/>
  <c r="BB26" i="5"/>
  <c r="BC26" i="5"/>
  <c r="BD26" i="5"/>
  <c r="BE26" i="5"/>
  <c r="BG26" i="5"/>
  <c r="BI26" i="5"/>
  <c r="BJ26" i="5"/>
  <c r="BL26" i="5"/>
  <c r="BN26" i="5"/>
  <c r="BO26" i="5"/>
  <c r="BQ26" i="5"/>
  <c r="BS26" i="5"/>
  <c r="BT26" i="5"/>
  <c r="BV26" i="5"/>
  <c r="T26" i="5"/>
  <c r="V20" i="5"/>
  <c r="W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M20" i="5"/>
  <c r="AO20" i="5"/>
  <c r="AP20" i="5"/>
  <c r="AS20" i="5"/>
  <c r="AT20" i="5"/>
  <c r="AU20" i="5"/>
  <c r="AW20" i="5"/>
  <c r="AY20" i="5"/>
  <c r="AZ20" i="5"/>
  <c r="BB20" i="5"/>
  <c r="BC20" i="5"/>
  <c r="BD20" i="5"/>
  <c r="BE20" i="5"/>
  <c r="BG20" i="5"/>
  <c r="BI20" i="5"/>
  <c r="BJ20" i="5"/>
  <c r="BL20" i="5"/>
  <c r="BN20" i="5"/>
  <c r="BO20" i="5"/>
  <c r="BQ20" i="5"/>
  <c r="BS20" i="5"/>
  <c r="BT20" i="5"/>
  <c r="BV20" i="5"/>
  <c r="T20" i="5"/>
  <c r="F41" i="5"/>
  <c r="G41" i="5" s="1"/>
  <c r="G39" i="5"/>
  <c r="BM42" i="5"/>
  <c r="BP42" i="5" s="1"/>
  <c r="BM43" i="5"/>
  <c r="BP43" i="5" s="1"/>
  <c r="BM44" i="5"/>
  <c r="BP44" i="5" s="1"/>
  <c r="BM45" i="5"/>
  <c r="BP45" i="5" s="1"/>
  <c r="BR45" i="5"/>
  <c r="D41" i="10" s="1"/>
  <c r="F41" i="10" s="1"/>
  <c r="I41" i="10" s="1"/>
  <c r="U45" i="5" l="1"/>
  <c r="BU45" i="5"/>
  <c r="BA45" i="5"/>
  <c r="BS47" i="5"/>
  <c r="BT47" i="5"/>
  <c r="BV47" i="5"/>
  <c r="BH30" i="5"/>
  <c r="BH31" i="5"/>
  <c r="BH32" i="5"/>
  <c r="AH31" i="6" s="1"/>
  <c r="BK32" i="5"/>
  <c r="BH33" i="5"/>
  <c r="BH34" i="5"/>
  <c r="BH35" i="5"/>
  <c r="BH36" i="5"/>
  <c r="AH35" i="6" s="1"/>
  <c r="BK36" i="5"/>
  <c r="BH37" i="5"/>
  <c r="BH38" i="5"/>
  <c r="BH39" i="5"/>
  <c r="BH40" i="5"/>
  <c r="BH41" i="5"/>
  <c r="BH42" i="5"/>
  <c r="BK42" i="5"/>
  <c r="BH43" i="5"/>
  <c r="BH44" i="5"/>
  <c r="BH29" i="5"/>
  <c r="AH28" i="6" s="1"/>
  <c r="AN31" i="5"/>
  <c r="AN32" i="5"/>
  <c r="AN33" i="5"/>
  <c r="AN34" i="5"/>
  <c r="AN35" i="5"/>
  <c r="AN36" i="5"/>
  <c r="AN37" i="5"/>
  <c r="AN38" i="5"/>
  <c r="AN39" i="5"/>
  <c r="AN40" i="5"/>
  <c r="AN41" i="5"/>
  <c r="AF43" i="6"/>
  <c r="BA33" i="5"/>
  <c r="BA31" i="5"/>
  <c r="BA29" i="5"/>
  <c r="AQ36" i="5" l="1"/>
  <c r="AD35" i="6"/>
  <c r="AJ35" i="6" s="1"/>
  <c r="K32" i="10" s="1"/>
  <c r="BK33" i="5"/>
  <c r="AH32" i="6"/>
  <c r="AQ39" i="5"/>
  <c r="AD38" i="6"/>
  <c r="AQ35" i="5"/>
  <c r="AD34" i="6"/>
  <c r="AQ31" i="5"/>
  <c r="AD30" i="6"/>
  <c r="AQ38" i="5"/>
  <c r="AD37" i="6"/>
  <c r="AH41" i="6"/>
  <c r="BR42" i="5"/>
  <c r="U42" i="5" s="1"/>
  <c r="X42" i="5" s="1"/>
  <c r="BK35" i="5"/>
  <c r="AH34" i="6"/>
  <c r="AQ41" i="5"/>
  <c r="AD40" i="6"/>
  <c r="AQ37" i="5"/>
  <c r="AD36" i="6"/>
  <c r="AQ33" i="5"/>
  <c r="AD32" i="6"/>
  <c r="BK41" i="5"/>
  <c r="AH40" i="6"/>
  <c r="BK31" i="5"/>
  <c r="AH30" i="6"/>
  <c r="AQ40" i="5"/>
  <c r="AD39" i="6"/>
  <c r="AQ32" i="5"/>
  <c r="BR32" i="5"/>
  <c r="D28" i="10" s="1"/>
  <c r="F28" i="10" s="1"/>
  <c r="I28" i="10" s="1"/>
  <c r="AD31" i="6"/>
  <c r="AJ31" i="6" s="1"/>
  <c r="K28" i="10" s="1"/>
  <c r="BK30" i="5"/>
  <c r="AH29" i="6"/>
  <c r="AQ34" i="5"/>
  <c r="AD33" i="6"/>
  <c r="X45" i="5"/>
  <c r="S44" i="6"/>
  <c r="P44" i="6" s="1"/>
  <c r="BK44" i="5"/>
  <c r="AH43" i="6"/>
  <c r="AJ43" i="6" s="1"/>
  <c r="K40" i="10" s="1"/>
  <c r="BK43" i="5"/>
  <c r="AH42" i="6"/>
  <c r="AJ42" i="6" s="1"/>
  <c r="K39" i="10" s="1"/>
  <c r="BK39" i="5"/>
  <c r="AH38" i="6"/>
  <c r="AJ38" i="6" s="1"/>
  <c r="K35" i="10" s="1"/>
  <c r="BK40" i="5"/>
  <c r="AH39" i="6"/>
  <c r="BK34" i="5"/>
  <c r="AH33" i="6"/>
  <c r="AJ33" i="6" s="1"/>
  <c r="K30" i="10" s="1"/>
  <c r="BK37" i="5"/>
  <c r="AH36" i="6"/>
  <c r="BH28" i="5"/>
  <c r="BH27" i="5" s="1"/>
  <c r="BK38" i="5"/>
  <c r="AH37" i="6"/>
  <c r="AF41" i="6"/>
  <c r="AJ41" i="6" s="1"/>
  <c r="K38" i="10" s="1"/>
  <c r="BH26" i="5"/>
  <c r="BR44" i="5"/>
  <c r="BH20" i="5"/>
  <c r="BK29" i="5"/>
  <c r="BR43" i="5"/>
  <c r="BA42" i="5"/>
  <c r="BA43" i="5"/>
  <c r="BA44" i="5"/>
  <c r="BU42" i="5"/>
  <c r="AJ39" i="6" l="1"/>
  <c r="K36" i="10" s="1"/>
  <c r="AJ32" i="6"/>
  <c r="K29" i="10" s="1"/>
  <c r="AJ40" i="6"/>
  <c r="K37" i="10" s="1"/>
  <c r="AJ34" i="6"/>
  <c r="K31" i="10" s="1"/>
  <c r="AJ30" i="6"/>
  <c r="K27" i="10" s="1"/>
  <c r="S41" i="6"/>
  <c r="P41" i="6" s="1"/>
  <c r="E42" i="7" s="1"/>
  <c r="M38" i="10" s="1"/>
  <c r="D38" i="10"/>
  <c r="F38" i="10" s="1"/>
  <c r="I38" i="10" s="1"/>
  <c r="U43" i="5"/>
  <c r="D39" i="10"/>
  <c r="F39" i="10" s="1"/>
  <c r="I39" i="10" s="1"/>
  <c r="BU44" i="5"/>
  <c r="U44" i="5"/>
  <c r="D40" i="10"/>
  <c r="F40" i="10" s="1"/>
  <c r="I40" i="10" s="1"/>
  <c r="Z44" i="6"/>
  <c r="E45" i="7"/>
  <c r="M41" i="10" s="1"/>
  <c r="BK26" i="5"/>
  <c r="AH27" i="6"/>
  <c r="AH26" i="6" s="1"/>
  <c r="AH25" i="6" s="1"/>
  <c r="AH19" i="6" s="1"/>
  <c r="AJ36" i="6"/>
  <c r="K33" i="10" s="1"/>
  <c r="BK28" i="5"/>
  <c r="BK27" i="5" s="1"/>
  <c r="BU43" i="5"/>
  <c r="BK20" i="5"/>
  <c r="X43" i="5" l="1"/>
  <c r="R42" i="6"/>
  <c r="P42" i="6" s="1"/>
  <c r="Z42" i="6" s="1"/>
  <c r="L43" i="5"/>
  <c r="K43" i="5" s="1"/>
  <c r="I42" i="6" s="1"/>
  <c r="I19" i="6" s="1"/>
  <c r="I25" i="6" s="1"/>
  <c r="I26" i="6" s="1"/>
  <c r="I27" i="6" s="1"/>
  <c r="Z41" i="6"/>
  <c r="X44" i="5"/>
  <c r="S43" i="6"/>
  <c r="P43" i="6" s="1"/>
  <c r="Z43" i="6" l="1"/>
  <c r="E44" i="7"/>
  <c r="M40" i="10" s="1"/>
  <c r="E43" i="7"/>
  <c r="M39" i="10" s="1"/>
  <c r="BR41" i="5"/>
  <c r="D37" i="10" s="1"/>
  <c r="F37" i="10" s="1"/>
  <c r="I37" i="10" s="1"/>
  <c r="BR40" i="5"/>
  <c r="BR39" i="5"/>
  <c r="D35" i="10" s="1"/>
  <c r="F35" i="10" s="1"/>
  <c r="I35" i="10" s="1"/>
  <c r="BR37" i="5"/>
  <c r="D33" i="10" s="1"/>
  <c r="F33" i="10" s="1"/>
  <c r="I33" i="10" s="1"/>
  <c r="BR36" i="5"/>
  <c r="BR35" i="5"/>
  <c r="BR34" i="5"/>
  <c r="D30" i="10" s="1"/>
  <c r="F30" i="10" s="1"/>
  <c r="I30" i="10" s="1"/>
  <c r="BR33" i="5"/>
  <c r="D29" i="10" s="1"/>
  <c r="F29" i="10" s="1"/>
  <c r="I29" i="10" s="1"/>
  <c r="D27" i="10"/>
  <c r="F27" i="10" s="1"/>
  <c r="I27" i="10" s="1"/>
  <c r="BP30" i="5"/>
  <c r="BM31" i="5"/>
  <c r="BP31" i="5" s="1"/>
  <c r="BM32" i="5"/>
  <c r="BP32" i="5" s="1"/>
  <c r="BM33" i="5"/>
  <c r="BP33" i="5" s="1"/>
  <c r="BM34" i="5"/>
  <c r="BP34" i="5" s="1"/>
  <c r="BM35" i="5"/>
  <c r="BP35" i="5" s="1"/>
  <c r="BM36" i="5"/>
  <c r="BP36" i="5" s="1"/>
  <c r="BM37" i="5"/>
  <c r="BP37" i="5" s="1"/>
  <c r="BM38" i="5"/>
  <c r="BP38" i="5" s="1"/>
  <c r="BM39" i="5"/>
  <c r="BP39" i="5" s="1"/>
  <c r="BM40" i="5"/>
  <c r="BP40" i="5" s="1"/>
  <c r="BM41" i="5"/>
  <c r="BP41" i="5" s="1"/>
  <c r="BM29" i="5"/>
  <c r="BF30" i="5"/>
  <c r="BF31" i="5"/>
  <c r="BF32" i="5"/>
  <c r="BF33" i="5"/>
  <c r="BF34" i="5"/>
  <c r="BF35" i="5"/>
  <c r="BF36" i="5"/>
  <c r="BF37" i="5"/>
  <c r="BF38" i="5"/>
  <c r="BF39" i="5"/>
  <c r="BF41" i="5"/>
  <c r="BF29" i="5"/>
  <c r="AV31" i="5"/>
  <c r="AV32" i="5"/>
  <c r="BA32" i="5" s="1"/>
  <c r="AV33" i="5"/>
  <c r="AV35" i="5"/>
  <c r="AV28" i="5" s="1"/>
  <c r="AV27" i="5" s="1"/>
  <c r="AV36" i="5"/>
  <c r="AL41" i="5"/>
  <c r="AL40" i="5"/>
  <c r="M41" i="5"/>
  <c r="L41" i="5"/>
  <c r="K41" i="5" s="1"/>
  <c r="U35" i="5" l="1"/>
  <c r="X35" i="5" s="1"/>
  <c r="D31" i="10"/>
  <c r="F31" i="10" s="1"/>
  <c r="I31" i="10" s="1"/>
  <c r="D36" i="10"/>
  <c r="F36" i="10" s="1"/>
  <c r="I36" i="10" s="1"/>
  <c r="K40" i="5"/>
  <c r="L40" i="5" s="1"/>
  <c r="R39" i="6"/>
  <c r="U36" i="5"/>
  <c r="D32" i="10"/>
  <c r="F32" i="10" s="1"/>
  <c r="I32" i="10" s="1"/>
  <c r="BF28" i="5"/>
  <c r="BF27" i="5" s="1"/>
  <c r="BF26" i="5"/>
  <c r="X36" i="5"/>
  <c r="S35" i="6"/>
  <c r="P35" i="6" s="1"/>
  <c r="BM28" i="5"/>
  <c r="BM27" i="5" s="1"/>
  <c r="BP29" i="5"/>
  <c r="BP20" i="5" s="1"/>
  <c r="BM26" i="5"/>
  <c r="AV26" i="5"/>
  <c r="BU32" i="5"/>
  <c r="X32" i="5"/>
  <c r="BU39" i="5"/>
  <c r="U39" i="5"/>
  <c r="AV20" i="5"/>
  <c r="BU33" i="5"/>
  <c r="U33" i="5"/>
  <c r="BU36" i="5"/>
  <c r="BU40" i="5"/>
  <c r="U40" i="5"/>
  <c r="X40" i="5" s="1"/>
  <c r="BF20" i="5"/>
  <c r="BU34" i="5"/>
  <c r="U34" i="5"/>
  <c r="BU37" i="5"/>
  <c r="U37" i="5"/>
  <c r="BU41" i="5"/>
  <c r="U41" i="5"/>
  <c r="X41" i="5" s="1"/>
  <c r="BM20" i="5"/>
  <c r="BU31" i="5"/>
  <c r="BU35" i="5"/>
  <c r="AL30" i="5"/>
  <c r="AL31" i="5"/>
  <c r="AL32" i="5"/>
  <c r="AL33" i="5"/>
  <c r="AL34" i="5"/>
  <c r="AL35" i="5"/>
  <c r="AL36" i="5"/>
  <c r="AL37" i="5"/>
  <c r="AL38" i="5"/>
  <c r="AL39" i="5"/>
  <c r="AL29" i="5"/>
  <c r="S34" i="6" l="1"/>
  <c r="P34" i="6" s="1"/>
  <c r="E35" i="7" s="1"/>
  <c r="M31" i="10" s="1"/>
  <c r="AL28" i="5"/>
  <c r="AL27" i="5" s="1"/>
  <c r="P39" i="6"/>
  <c r="R27" i="6"/>
  <c r="R26" i="6" s="1"/>
  <c r="R25" i="6" s="1"/>
  <c r="R19" i="6" s="1"/>
  <c r="X33" i="5"/>
  <c r="S32" i="6"/>
  <c r="P32" i="6" s="1"/>
  <c r="X31" i="5"/>
  <c r="S30" i="6"/>
  <c r="P30" i="6" s="1"/>
  <c r="X39" i="5"/>
  <c r="S38" i="6"/>
  <c r="P38" i="6" s="1"/>
  <c r="X34" i="5"/>
  <c r="S33" i="6"/>
  <c r="P33" i="6" s="1"/>
  <c r="X37" i="5"/>
  <c r="S36" i="6"/>
  <c r="P36" i="6" s="1"/>
  <c r="Z35" i="6"/>
  <c r="E36" i="7"/>
  <c r="M32" i="10" s="1"/>
  <c r="Z34" i="6"/>
  <c r="BP26" i="5"/>
  <c r="BP28" i="5"/>
  <c r="BP27" i="5" s="1"/>
  <c r="AL26" i="5"/>
  <c r="AL20" i="5"/>
  <c r="Z39" i="6" l="1"/>
  <c r="E40" i="7"/>
  <c r="M36" i="10" s="1"/>
  <c r="E33" i="7"/>
  <c r="M29" i="10" s="1"/>
  <c r="Z32" i="6"/>
  <c r="Z30" i="6"/>
  <c r="E31" i="7"/>
  <c r="M27" i="10" s="1"/>
  <c r="Z38" i="6"/>
  <c r="E39" i="7"/>
  <c r="M35" i="10" s="1"/>
  <c r="Z33" i="6"/>
  <c r="E34" i="7"/>
  <c r="M30" i="10" s="1"/>
  <c r="Z36" i="6"/>
  <c r="E37" i="7"/>
  <c r="M33" i="10" s="1"/>
  <c r="AQ20" i="5" l="1"/>
  <c r="AQ28" i="5"/>
  <c r="AQ27" i="5" s="1"/>
  <c r="AQ26" i="5"/>
  <c r="AN28" i="5" l="1"/>
  <c r="AN27" i="5" s="1"/>
  <c r="BR29" i="5"/>
  <c r="AN20" i="5"/>
  <c r="AD28" i="6"/>
  <c r="AN26" i="5"/>
  <c r="U29" i="5" l="1"/>
  <c r="X29" i="5" s="1"/>
  <c r="D25" i="10"/>
  <c r="F25" i="10" s="1"/>
  <c r="I25" i="10" s="1"/>
  <c r="BU29" i="5"/>
  <c r="AD27" i="6"/>
  <c r="AD26" i="6" s="1"/>
  <c r="AD25" i="6" s="1"/>
  <c r="AD19" i="6" s="1"/>
  <c r="AJ28" i="6"/>
  <c r="S28" i="6"/>
  <c r="K25" i="10" l="1"/>
  <c r="P28" i="6"/>
  <c r="E29" i="7" l="1"/>
  <c r="Z28" i="6"/>
  <c r="M25" i="10" l="1"/>
  <c r="AX38" i="5" l="1"/>
  <c r="AF37" i="6" l="1"/>
  <c r="AJ37" i="6" s="1"/>
  <c r="K34" i="10" s="1"/>
  <c r="BA38" i="5"/>
  <c r="BR38" i="5"/>
  <c r="D34" i="10" l="1"/>
  <c r="F34" i="10" s="1"/>
  <c r="I34" i="10" s="1"/>
  <c r="U38" i="5"/>
  <c r="BU38" i="5"/>
  <c r="AX30" i="5"/>
  <c r="X38" i="5" l="1"/>
  <c r="S37" i="6"/>
  <c r="P37" i="6" s="1"/>
  <c r="BR30" i="5"/>
  <c r="AF29" i="6"/>
  <c r="BA30" i="5"/>
  <c r="AX20" i="5"/>
  <c r="AX28" i="5"/>
  <c r="AX27" i="5" s="1"/>
  <c r="AX26" i="5"/>
  <c r="AJ29" i="6" l="1"/>
  <c r="AF27" i="6"/>
  <c r="AF26" i="6" s="1"/>
  <c r="AF25" i="6" s="1"/>
  <c r="AF19" i="6" s="1"/>
  <c r="E38" i="7"/>
  <c r="M34" i="10" s="1"/>
  <c r="Z37" i="6"/>
  <c r="D26" i="10"/>
  <c r="BU30" i="5"/>
  <c r="U30" i="5"/>
  <c r="BR26" i="5"/>
  <c r="BR28" i="5"/>
  <c r="BR27" i="5" s="1"/>
  <c r="BR20" i="5"/>
  <c r="BA28" i="5"/>
  <c r="BA27" i="5" s="1"/>
  <c r="BA26" i="5"/>
  <c r="BA20" i="5"/>
  <c r="S29" i="6" l="1"/>
  <c r="X30" i="5"/>
  <c r="U28" i="5"/>
  <c r="U27" i="5" s="1"/>
  <c r="U20" i="5"/>
  <c r="U26" i="5"/>
  <c r="BU28" i="5"/>
  <c r="BU27" i="5" s="1"/>
  <c r="BU26" i="5"/>
  <c r="BU20" i="5"/>
  <c r="BU47" i="5"/>
  <c r="F26" i="10"/>
  <c r="D24" i="10"/>
  <c r="D23" i="10" s="1"/>
  <c r="D22" i="10" s="1"/>
  <c r="D16" i="10" s="1"/>
  <c r="K26" i="10"/>
  <c r="K24" i="10" s="1"/>
  <c r="K23" i="10" s="1"/>
  <c r="K22" i="10" s="1"/>
  <c r="K16" i="10" s="1"/>
  <c r="AJ27" i="6"/>
  <c r="AJ26" i="6" s="1"/>
  <c r="AJ25" i="6" s="1"/>
  <c r="AJ19" i="6" s="1"/>
  <c r="I26" i="10" l="1"/>
  <c r="I24" i="10" s="1"/>
  <c r="I23" i="10" s="1"/>
  <c r="I22" i="10" s="1"/>
  <c r="I16" i="10" s="1"/>
  <c r="F24" i="10"/>
  <c r="F23" i="10" s="1"/>
  <c r="F22" i="10" s="1"/>
  <c r="F16" i="10" s="1"/>
  <c r="X26" i="5"/>
  <c r="X20" i="5"/>
  <c r="X28" i="5"/>
  <c r="X27" i="5" s="1"/>
  <c r="P29" i="6"/>
  <c r="S27" i="6"/>
  <c r="S26" i="6" s="1"/>
  <c r="S25" i="6" s="1"/>
  <c r="S19" i="6" s="1"/>
  <c r="Z29" i="6" l="1"/>
  <c r="E30" i="7"/>
  <c r="P27" i="6"/>
  <c r="Z27" i="6" l="1"/>
  <c r="P26" i="6"/>
  <c r="M26" i="10"/>
  <c r="M24" i="10" s="1"/>
  <c r="M23" i="10" s="1"/>
  <c r="M22" i="10" s="1"/>
  <c r="M16" i="10" s="1"/>
  <c r="E28" i="7"/>
  <c r="E27" i="7" s="1"/>
  <c r="E26" i="7" s="1"/>
  <c r="E20" i="7" s="1"/>
  <c r="P25" i="6" l="1"/>
  <c r="Z26" i="6"/>
  <c r="P19" i="6" l="1"/>
  <c r="Z19" i="6" s="1"/>
  <c r="Z25" i="6"/>
</calcChain>
</file>

<file path=xl/sharedStrings.xml><?xml version="1.0" encoding="utf-8"?>
<sst xmlns="http://schemas.openxmlformats.org/spreadsheetml/2006/main" count="3871" uniqueCount="418">
  <si>
    <t>Приложение N 1</t>
  </si>
  <si>
    <t>к приказу Минэнерго России</t>
  </si>
  <si>
    <t>от 05.05.2016 N 380</t>
  </si>
  <si>
    <t xml:space="preserve">                 Форма 1. Перечни инвестиционных проектов</t>
  </si>
  <si>
    <t xml:space="preserve">           Утвержденные плановые значения показателей приведены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</si>
  <si>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</si>
  <si>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</si>
  <si>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</si>
  <si>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</si>
  <si>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</si>
  <si>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</si>
  <si>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</si>
  <si>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</si>
  <si>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</si>
  <si>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</si>
  <si>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</si>
  <si>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</si>
  <si>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</si>
  <si>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План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</si>
  <si>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</si>
  <si>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</si>
  <si>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инвестиционного проекта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</si>
  <si>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</si>
  <si>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</si>
  <si>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Предложение по корректировке утвержденного плана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</si>
  <si>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</si>
  <si>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</si>
  <si>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</si>
  <si>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</si>
  <si>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</si>
  <si>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Финансирование капитальных вложений в прогнозных ценах соответствующих лет, млн рублей (с НДС)</t>
  </si>
  <si>
    <t>Краткое обоснование корректировки утвержденного плана</t>
  </si>
  <si>
    <t>Итого за период реализации инвестиционной программы</t>
  </si>
  <si>
    <t>Итого за период реализации инвестиционной программы (с учетом предложений по корректировке утвержденного плана)</t>
  </si>
  <si>
    <t>План на 01.01.2016 года</t>
  </si>
  <si>
    <t>План на 01.01.2017 года</t>
  </si>
  <si>
    <t>Предложение по корректировке утвержденного плана на 01.01.2017 года</t>
  </si>
  <si>
    <t>Утвержденный план на 2017 год</t>
  </si>
  <si>
    <t>Утвержденный план на 2018 год</t>
  </si>
  <si>
    <t>Предложение по корретировки на 2018 год</t>
  </si>
  <si>
    <t>Утвержденный план на 2019 год</t>
  </si>
  <si>
    <t>Предложение по корретировки на 2019 год</t>
  </si>
  <si>
    <t>Итого за период реализации инвестиционной программы (Утверждённый план)</t>
  </si>
  <si>
    <t>Утверждённый план</t>
  </si>
  <si>
    <t>Предложение по корретировке на 2017 год</t>
  </si>
  <si>
    <t>Наименование инвестиционного проекте (группы инвестиционных проектов)</t>
  </si>
  <si>
    <t>Год окончания реализации</t>
  </si>
  <si>
    <t>Оценка полной стоимости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</si>
  <si>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(без НДС)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</si>
  <si>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</si>
  <si>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</si>
  <si>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</si>
  <si>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</si>
  <si>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</si>
  <si>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</si>
  <si>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2017 год</t>
  </si>
  <si>
    <t>2018 год</t>
  </si>
  <si>
    <t>2019 год</t>
  </si>
  <si>
    <t xml:space="preserve">    </t>
  </si>
  <si>
    <t>Итого за период реализации инвестиционной программы (утверждённый план)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</si>
  <si>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</si>
  <si>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</si>
  <si>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</si>
  <si>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</si>
  <si>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</si>
  <si>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</si>
  <si>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</si>
  <si>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</si>
  <si>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</si>
  <si>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Другое</t>
  </si>
  <si>
    <t>Утвержденный план</t>
  </si>
  <si>
    <t>Предложение по корректировке плана ввода основных средств</t>
  </si>
  <si>
    <t>Предложение по корректировке плана  освоения капитальных вложений по инвестиционным проектам</t>
  </si>
  <si>
    <t xml:space="preserve">Предложение по корректировке плана финансирования капитальных вложений по инвестиционным проектам </t>
  </si>
  <si>
    <t>Инвестиционная программа ПАО "Челябэнергосбыт"</t>
  </si>
  <si>
    <t xml:space="preserve"> Утвержденные плановые значения показателей приведены в соответствии с Постановлением Министерства тарифного регулирования и энергетики Челябинской области от 27.10.2016 №47/1</t>
  </si>
  <si>
    <t xml:space="preserve">         Инвестиционная программа ПАО "Челябэнергосбыт"</t>
  </si>
  <si>
    <t xml:space="preserve">                    Год раскрытия информации: 2017 год</t>
  </si>
  <si>
    <t xml:space="preserve">      в соответствии  с Постановлением Министерства тарифного регулирования и энергетики Челябинской области от 27.10.2016 №47/1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</si>
  <si>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</si>
  <si>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</si>
  <si>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</si>
  <si>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</si>
  <si>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</si>
  <si>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</si>
  <si>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</si>
  <si>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</si>
  <si>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</si>
  <si>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</si>
  <si>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</si>
  <si>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</si>
  <si>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10.1.</t>
  </si>
  <si>
    <t>10.2.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</si>
  <si>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</si>
  <si>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</si>
  <si>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Модернизация системы резервного копирования данных</t>
  </si>
  <si>
    <t>Обновление платформы сайта ЧЭС</t>
  </si>
  <si>
    <t>Создание контакт - центра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</si>
  <si>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</si>
  <si>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</si>
  <si>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</si>
  <si>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</si>
  <si>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</si>
  <si>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Соблюдение требований работы на оптовом рынке электроэнергии и мощности</t>
  </si>
  <si>
    <t>H_II.5.1.database.security</t>
  </si>
  <si>
    <t>I_II.5.2.database.storage</t>
  </si>
  <si>
    <t>J_II.5.3.database.backup</t>
  </si>
  <si>
    <t>H_I.2.1.service.website</t>
  </si>
  <si>
    <t>I_I.2.2.service.contact-centre</t>
  </si>
  <si>
    <t>I_II.5.5.troubleproof.email</t>
  </si>
  <si>
    <t>H_I.1.2.troubleproof.workstations</t>
  </si>
  <si>
    <t>H_II.5.6.troubleproof.regional-centres</t>
  </si>
  <si>
    <t>H_II.5.7.troubleproof.network</t>
  </si>
  <si>
    <t>H_I.1.3.troubleproof.servers</t>
  </si>
  <si>
    <t>H_II.6.1.ORE.AIISKUE</t>
  </si>
  <si>
    <t>Монтаж пандусов согласно проекту доступности инфраструктра для инвалидов и маломобильных групп населения</t>
  </si>
  <si>
    <t>Проект расширения расчётно-информационного центра в с. Долгодеревенское по ул. Свердловская, д 1а</t>
  </si>
  <si>
    <t>H_I.2.3.service.availability</t>
  </si>
  <si>
    <t>H_I.2.4.service.customer-centre</t>
  </si>
  <si>
    <t>н/д</t>
  </si>
  <si>
    <t>Приложение N 2</t>
  </si>
  <si>
    <t xml:space="preserve">             Форма 2. План финансирования капитальных вложений</t>
  </si>
  <si>
    <t xml:space="preserve">                        по инвестиционным проектам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</si>
  <si>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</si>
  <si>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</si>
  <si>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</si>
  <si>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</si>
  <si>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</si>
  <si>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</si>
  <si>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в текущих ценах, млн рублей (с НДС)</t>
  </si>
  <si>
    <t>в прогнозных ценах соответствующих лет, млн рублей (с НДС)</t>
  </si>
  <si>
    <t>Иных источников финансирования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</si>
  <si>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</si>
  <si>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</si>
  <si>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</si>
  <si>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</si>
  <si>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</si>
  <si>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</si>
  <si>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</si>
  <si>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</si>
  <si>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</si>
  <si>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</si>
  <si>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</si>
  <si>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</si>
  <si>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</si>
  <si>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</si>
  <si>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</si>
  <si>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</si>
  <si>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</si>
  <si>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</si>
  <si>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</si>
  <si>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</si>
  <si>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</si>
  <si>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</si>
  <si>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</si>
  <si>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</si>
  <si>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</si>
  <si>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</si>
  <si>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</si>
  <si>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</si>
  <si>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</si>
  <si>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</si>
  <si>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 xml:space="preserve">       Инвестиционная программа ПАО "Челябэнергосбыт</t>
  </si>
  <si>
    <t xml:space="preserve">      в соответствии с Постановлением Министерства тарифного регулирования и энергетики Челябинской области от 27.10.2016 №47/1</t>
  </si>
  <si>
    <t>Фактический объем финансирования на 01.01.2016 года, млн рублей (с НДС)</t>
  </si>
  <si>
    <t>План на 01.01. 2016 года</t>
  </si>
  <si>
    <t>Финансирование капитальных вложений в 2016 году в прогнозных ценах, млн рублей (с НДС)</t>
  </si>
  <si>
    <t xml:space="preserve">Факт </t>
  </si>
  <si>
    <t>16.1.</t>
  </si>
  <si>
    <t>16.2.</t>
  </si>
  <si>
    <t>16.3.</t>
  </si>
  <si>
    <t>16.4.</t>
  </si>
  <si>
    <t>2017 года</t>
  </si>
  <si>
    <t>2018 года</t>
  </si>
  <si>
    <t>2019 года</t>
  </si>
  <si>
    <t>Система электронного документооборота с сертификатом ФСТЭК</t>
  </si>
  <si>
    <t>Реконструкция входных групп для инвалидов и малоподвижных групп населения</t>
  </si>
  <si>
    <t>Проект обеспечения функционирования системы биллинга (Oracle Exadata)</t>
  </si>
  <si>
    <t>Н</t>
  </si>
  <si>
    <t>Установка кондиционеров для Исполнительного аппарата и филиалов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</si>
  <si>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</si>
  <si>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</si>
  <si>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</si>
  <si>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</si>
  <si>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</si>
  <si>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</si>
  <si>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</si>
  <si>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</si>
  <si>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</si>
  <si>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</si>
  <si>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</si>
  <si>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</si>
  <si>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</si>
  <si>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-</t>
  </si>
  <si>
    <t>Челябинская область</t>
  </si>
  <si>
    <t>Прочие инвестиционные проекты, всего, в том числе:</t>
  </si>
  <si>
    <t>1.6.</t>
  </si>
  <si>
    <t>Приложение N 3</t>
  </si>
  <si>
    <t xml:space="preserve">                Форма 3. План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</si>
  <si>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</si>
  <si>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Остаток освоения капитальных вложений, млн рублей (без НДС)</t>
  </si>
  <si>
    <t>Итого за период реализации инвестиционной программы (план)</t>
  </si>
  <si>
    <t>в базисном уровне цен</t>
  </si>
  <si>
    <t>в прогнозных ценах соответствующих лет</t>
  </si>
  <si>
    <t>29.2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</si>
  <si>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</si>
  <si>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На 01.01.2017</t>
  </si>
  <si>
    <t>Предложение по корректировке утвержденного плана на 01.01.2017 год</t>
  </si>
  <si>
    <t>29.1.</t>
  </si>
  <si>
    <t>29.3.</t>
  </si>
  <si>
    <t>29.4.</t>
  </si>
  <si>
    <t>29.5.</t>
  </si>
  <si>
    <t>29.6.</t>
  </si>
  <si>
    <t>Фактический объем освоения капитальных вложений на 01.01.2014 года, млн рублей (без НДС)</t>
  </si>
  <si>
    <t>Освоение капитальных вложений 2016 года в прогнозных ценах соответствующих лет, млн рублей (без НДС)</t>
  </si>
  <si>
    <t>утвержденный план</t>
  </si>
  <si>
    <t>предложение по корректировке утвержденного плана</t>
  </si>
  <si>
    <t>Факт</t>
  </si>
  <si>
    <t>Приложение N 4</t>
  </si>
  <si>
    <t xml:space="preserve">                   Форма 4. План ввода основных средств</t>
  </si>
  <si>
    <t>шт.</t>
  </si>
  <si>
    <t>6.1.1.</t>
  </si>
  <si>
    <t>6.1.2.</t>
  </si>
  <si>
    <t>6.1.3.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</si>
  <si>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</si>
  <si>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</si>
  <si>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</si>
  <si>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</si>
  <si>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</si>
  <si>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</si>
  <si>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</si>
  <si>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</si>
  <si>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</si>
  <si>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</si>
  <si>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</si>
  <si>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</si>
  <si>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</si>
  <si>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</si>
  <si>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</si>
  <si>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</si>
  <si>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</si>
  <si>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</si>
  <si>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</si>
  <si>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</si>
  <si>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</si>
  <si>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</si>
  <si>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</si>
  <si>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</si>
  <si>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</si>
  <si>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2017 год </t>
  </si>
  <si>
    <t>Принятие основных средств и нематериальных активов к бухгалтерскому учету в 2016 году</t>
  </si>
  <si>
    <t xml:space="preserve">План 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</si>
  <si>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</si>
  <si>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</si>
  <si>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</si>
  <si>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</si>
  <si>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</si>
  <si>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</si>
  <si>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</si>
  <si>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</si>
  <si>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</si>
  <si>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</si>
  <si>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</si>
  <si>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</si>
  <si>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</si>
  <si>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</si>
  <si>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шт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</si>
  <si>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</si>
  <si>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</si>
  <si>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</si>
  <si>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</si>
  <si>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</si>
  <si>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</si>
  <si>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</si>
  <si>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</si>
  <si>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</si>
  <si>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</si>
  <si>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</si>
  <si>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</si>
  <si>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</si>
  <si>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</si>
  <si>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</si>
  <si>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</si>
  <si>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</si>
  <si>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</si>
  <si>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</si>
  <si>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</si>
  <si>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</si>
  <si>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</si>
  <si>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</si>
  <si>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</si>
  <si>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</si>
  <si>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</si>
  <si>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</si>
  <si>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</si>
  <si>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Приложение N 5</t>
  </si>
  <si>
    <t xml:space="preserve">                   Форма 5. План ввода основных средств</t>
  </si>
  <si>
    <t xml:space="preserve">                      (с распределением по кварталам)</t>
  </si>
  <si>
    <t>I кв.</t>
  </si>
  <si>
    <t>II кв.</t>
  </si>
  <si>
    <t>III кв.</t>
  </si>
  <si>
    <t>IV кв.</t>
  </si>
  <si>
    <t>Итого план (утвержденный план)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</si>
  <si>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</si>
  <si>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</si>
  <si>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</si>
  <si>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</si>
  <si>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</si>
  <si>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</si>
  <si>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</si>
  <si>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</si>
  <si>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</si>
  <si>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</si>
  <si>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</si>
  <si>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</si>
  <si>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</si>
  <si>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</si>
  <si>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</si>
  <si>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</si>
  <si>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</si>
  <si>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</si>
  <si>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</si>
  <si>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</si>
  <si>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</si>
  <si>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</si>
  <si>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</si>
  <si>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</si>
  <si>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</si>
  <si>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</si>
  <si>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</si>
  <si>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</si>
  <si>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 xml:space="preserve">                                на  2017 год</t>
  </si>
  <si>
    <t>Приложение N 10</t>
  </si>
  <si>
    <t xml:space="preserve">           Форма 10. Краткое описание инвестиционной программы.</t>
  </si>
  <si>
    <t xml:space="preserve">     Места расположения объектов инвестиционной деятельности и другие</t>
  </si>
  <si>
    <t xml:space="preserve">                    показатели инвестиционных проектов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</si>
  <si>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</si>
  <si>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</si>
  <si>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</si>
  <si>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</si>
  <si>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</si>
  <si>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</si>
  <si>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</si>
  <si>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</si>
  <si>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</si>
  <si>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</si>
  <si>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</si>
  <si>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</si>
  <si>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</si>
  <si>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</si>
  <si>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</si>
  <si>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</si>
  <si>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Приложение N 14</t>
  </si>
  <si>
    <t xml:space="preserve">           Форма 14. Краткое описание инвестиционной программы.</t>
  </si>
  <si>
    <t xml:space="preserve">      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</si>
  <si>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</si>
  <si>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</si>
  <si>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</si>
  <si>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</si>
  <si>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</si>
  <si>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</si>
  <si>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</si>
  <si>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</si>
  <si>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</si>
  <si>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</si>
  <si>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</si>
  <si>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</si>
  <si>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</si>
  <si>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</si>
  <si>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</si>
  <si>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 xml:space="preserve">           Инвестиционная программа ПАО "Челябэнергосбыт"</t>
  </si>
  <si>
    <t>Уральский Федеральный округ</t>
  </si>
  <si>
    <t>г. Челябинск</t>
  </si>
  <si>
    <t>с. Долгодеревенское</t>
  </si>
  <si>
    <t>не требуется</t>
  </si>
  <si>
    <t>не относится</t>
  </si>
  <si>
    <t>+</t>
  </si>
  <si>
    <t>протокол запроса цен</t>
  </si>
  <si>
    <t>проектно-сметный расчёт</t>
  </si>
  <si>
    <t xml:space="preserve">                                на 2017 год</t>
  </si>
  <si>
    <t xml:space="preserve">                                на 2019 год</t>
  </si>
  <si>
    <t>Обеспечение информационной безопасности баз данных потребителей (юридических и физических лиц).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</si>
  <si>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</si>
  <si>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</si>
  <si>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</si>
  <si>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</si>
  <si>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</si>
  <si>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</si>
  <si>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Обеспечение достаточной производительности оборудования, на котором функционируют программные комплексы, производящие биллинг для физических и  юридических лиц, для обеспечения выполнения обязанностей гарантирующего поставщика. Предотвращение остановки программных комплексов, в которых осуществляется биллинг для физических и юридических лиц</t>
  </si>
  <si>
    <t>Повышение отказаустойчивости АИИС КУЭ оптового рынка, соблюдение требований оптового рынка электроэнергии и мощности</t>
  </si>
  <si>
    <t>Обновление сревера электронной почты для оеспечения беспереюойного функционирования Общества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</si>
  <si>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</si>
  <si>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</si>
  <si>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Восстановление утраченного парка оборудования</t>
  </si>
  <si>
    <t>Повышение эффективности взаимодействия с потребителями, Соблюдение требований законодательства</t>
  </si>
  <si>
    <t>Установка сплит систем в приёмных залах РИГов в связи с неудовлетворительными температурами в помещениях</t>
  </si>
  <si>
    <t>H_II.5.4.billing.exadata</t>
  </si>
  <si>
    <t>H_II.6.2.electronic_documents</t>
  </si>
  <si>
    <t>H_I.2.6.service.conditions</t>
  </si>
  <si>
    <t>H_I.2.5.service.availability2</t>
  </si>
  <si>
    <t>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</si>
  <si>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t>
  </si>
  <si>
    <t>Приобритение ноовго оборудования в связи с расширениям границ проекта. Расширение границ проекта связано с тем, что 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</si>
  <si>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В связи с изменением цен на рынке, а так же технологических решений, отсутствует возможность полной реализации проекта в рамках утверждённой суммы.</t>
  </si>
  <si>
    <t>Монтаж пандусов согласно проекту доступности инфраструктура для инвалидов и маломобильных групп населения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</si>
  <si>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</si>
  <si>
    <t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t>
  </si>
  <si>
    <t>увелечение проектно-сметной стоиомости</t>
  </si>
  <si>
    <t>Утвержденный план принятия основных средств и нематериальных активов к бухгалтерскому учету на год</t>
  </si>
  <si>
    <t>Установка кондиционеров во фронт-офисах (залах приёма клиентов)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</si>
  <si>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</si>
  <si>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увеличение проектно-сметной стоимости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</si>
  <si>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приобретении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</si>
  <si>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</si>
  <si>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Утвержденные плановые значения показателей приведены</t>
  </si>
  <si>
    <t xml:space="preserve"> в соответствии с Постановлением Министерства тарифного регулирования и энергетики Челябинской области от 27.10.2016 №47/1</t>
  </si>
  <si>
    <t>Форма 1. Перечни инвестиционных проектов</t>
  </si>
  <si>
    <t xml:space="preserve">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</si>
</sst>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/>
    <xf numFmtId="4" fontId="4" fillId="0" borderId="14" xfId="0" applyNumberFormat="1" applyFont="1" applyBorder="1" applyAlignment="1"/>
    <xf numFmtId="0" fontId="4" fillId="0" borderId="0" xfId="0" applyFont="1" applyAlignment="1"/>
    <xf numFmtId="17" fontId="4" fillId="0" borderId="14" xfId="0" applyNumberFormat="1" applyFont="1" applyBorder="1" applyAlignment="1"/>
    <xf numFmtId="4" fontId="4" fillId="0" borderId="0" xfId="0" applyNumberFormat="1" applyFont="1" applyAlignment="1"/>
    <xf numFmtId="1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3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6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vertical="center" wrapText="1"/>
    </xf>
    <xf numFmtId="43" fontId="4" fillId="0" borderId="14" xfId="0" applyNumberFormat="1" applyFont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4" xfId="0" applyNumberFormat="1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3" fontId="5" fillId="0" borderId="0" xfId="0" applyNumberFormat="1" applyFont="1" applyAlignment="1"/>
    <xf numFmtId="43" fontId="5" fillId="0" borderId="14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4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43" fontId="4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3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0" applyNumberFormat="1" applyFont="1"/>
    <xf numFmtId="0" fontId="4" fillId="0" borderId="0" xfId="0" applyFont="1" applyFill="1" applyAlignment="1"/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3" fontId="5" fillId="0" borderId="14" xfId="0" applyNumberFormat="1" applyFont="1" applyBorder="1"/>
    <xf numFmtId="43" fontId="4" fillId="0" borderId="14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/>
    </xf>
    <xf numFmtId="43" fontId="4" fillId="2" borderId="14" xfId="0" applyNumberFormat="1" applyFont="1" applyFill="1" applyBorder="1" applyAlignment="1">
      <alignment horizontal="center" vertical="center"/>
    </xf>
    <xf numFmtId="43" fontId="4" fillId="2" borderId="14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/>
    <xf numFmtId="4" fontId="4" fillId="2" borderId="14" xfId="0" applyNumberFormat="1" applyFont="1" applyFill="1" applyBorder="1" applyAlignment="1">
      <alignment horizontal="center" vertical="center"/>
    </xf>
    <xf numFmtId="17" fontId="4" fillId="2" borderId="14" xfId="0" applyNumberFormat="1" applyFont="1" applyFill="1" applyBorder="1" applyAlignment="1"/>
    <xf numFmtId="4" fontId="4" fillId="2" borderId="14" xfId="0" applyNumberFormat="1" applyFont="1" applyFill="1" applyBorder="1" applyAlignment="1"/>
    <xf numFmtId="0" fontId="4" fillId="2" borderId="14" xfId="0" applyFont="1" applyFill="1" applyBorder="1" applyAlignment="1"/>
    <xf numFmtId="49" fontId="4" fillId="2" borderId="14" xfId="0" applyNumberFormat="1" applyFont="1" applyFill="1" applyBorder="1" applyAlignment="1">
      <alignment horizontal="left" vertical="center" wrapText="1"/>
    </xf>
    <xf numFmtId="4" fontId="4" fillId="2" borderId="14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&#1055;&#1077;&#1088;&#1077;&#1095;&#1077;&#1085;&#1100;%20&#1048;&#1055;_18_&#1089;%20&#1085;&#1077;&#1086;&#1073;&#1093;&#1086;&#1076;&#1080;&#1084;&#1099;&#1084;&#1080;%20&#1076;&#1086;&#1082;&#1091;&#1084;&#1077;&#1085;&#1090;&#1072;&#1084;&#1080;_03.04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3%20&#1059;&#1089;&#1088;&#1072;&#1085;&#1077;&#1085;&#1080;&#1077;%20&#1079;&#1072;&#1084;&#1077;&#1095;&#1072;&#1085;&#1080;&#1081;/&#1060;&#1086;&#1088;&#1084;&#1099;%20&#1091;&#1090;&#1074;&#1077;&#1088;&#1078;&#1076;&#1105;&#1085;&#1085;&#1099;&#1077;%20&#1052;&#1080;&#1085;&#1101;&#1085;&#1077;&#1088;&#1075;&#1086;/5.%20&#1055;&#1088;&#1080;&#1083;&#1086;&#1078;&#1077;&#1085;&#1080;&#1103;%20&#8470;&#8470;%201.1.-5.%20&#1087;&#1088;&#1080;&#1082;&#1072;&#1079;&#1072;%20&#1052;&#1080;&#1085;&#1101;&#1085;&#1077;&#1088;&#1075;&#1086;%20&#8470;%20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1">
          <cell r="M11">
            <v>52067.85338983051</v>
          </cell>
        </row>
        <row r="24">
          <cell r="Q24">
            <v>2290.6371525423733</v>
          </cell>
        </row>
        <row r="31">
          <cell r="M31">
            <v>19258.525423728817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2.2017"/>
      <sheetName val="1.2.2018"/>
      <sheetName val="1.2.2019"/>
      <sheetName val="1.3."/>
      <sheetName val="2.2."/>
      <sheetName val="3.1. Защита баз данных"/>
      <sheetName val="3.1. Увеличение ёмкости СХД"/>
      <sheetName val="3.1. Модернизация СРКД"/>
      <sheetName val="3.1. Обновление платформы сайта"/>
      <sheetName val="3.1. Создание контакт-центра"/>
      <sheetName val="3.1. Система биллинга (EXADATA)"/>
      <sheetName val="3.1. Электронная почта"/>
      <sheetName val="3.1. Обновление парка техники"/>
      <sheetName val="3.1. Отказоустойчивость уч-ов"/>
      <sheetName val="3.1. Модернизация СПД"/>
      <sheetName val="3.1. Замена серверов"/>
      <sheetName val="3.1. АСКУЭ ОРЭ"/>
      <sheetName val="3.1. Документооборот"/>
      <sheetName val="3.1. Кондиционеры"/>
      <sheetName val="3.1. Пандусы"/>
      <sheetName val="3.1. РИЦ"/>
      <sheetName val="3.1. Реконструкция вход.групп"/>
      <sheetName val="4.1."/>
      <sheetName val="4.2."/>
      <sheetName val="4.3."/>
      <sheetName val="5"/>
      <sheetName val="14.1"/>
      <sheetName val="14.2"/>
    </sheetNames>
    <sheetDataSet>
      <sheetData sheetId="0">
        <row r="19">
          <cell r="HN19">
            <v>56.396820000000005</v>
          </cell>
        </row>
        <row r="35">
          <cell r="HN35">
            <v>1.682571</v>
          </cell>
        </row>
        <row r="39">
          <cell r="HN39">
            <v>0.93054999999999999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13" zoomScale="70" zoomScaleNormal="70" workbookViewId="0">
      <selection activeCell="A7" sqref="A7:P7"/>
    </sheetView>
  </sheetViews>
  <sheetFormatPr defaultRowHeight="12.75" x14ac:dyDescent="0.2"/>
  <cols>
    <col min="1" max="1" width="13.140625" style="42" customWidth="1"/>
    <col min="2" max="2" width="47.85546875" style="42" customWidth="1"/>
    <col min="3" max="3" width="23.85546875" style="42" customWidth="1"/>
    <col min="4" max="4" width="16.28515625" style="42" customWidth="1"/>
    <col min="5" max="5" width="15" style="42" customWidth="1"/>
    <col min="6" max="6" width="13" style="42" customWidth="1"/>
    <col min="7" max="7" width="15.85546875" style="42" customWidth="1"/>
    <col min="8" max="8" width="9.140625" style="42"/>
    <col min="9" max="9" width="16.140625" style="42" customWidth="1"/>
    <col min="10" max="10" width="9.140625" style="42"/>
    <col min="11" max="11" width="15.28515625" style="42" customWidth="1"/>
    <col min="12" max="12" width="9.140625" style="42"/>
    <col min="13" max="13" width="17.28515625" style="42" customWidth="1"/>
    <col min="14" max="14" width="15.140625" style="42" customWidth="1"/>
    <col min="15" max="15" width="17.28515625" style="42" customWidth="1"/>
    <col min="16" max="16" width="12.5703125" style="42" customWidth="1"/>
    <col min="17" max="17" width="18.28515625" style="42" customWidth="1"/>
    <col min="18" max="16384" width="9.140625" style="42"/>
  </cols>
  <sheetData>
    <row r="1" spans="1:48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8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8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8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8" x14ac:dyDescent="0.2">
      <c r="A5" s="122" t="s">
        <v>416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8" x14ac:dyDescent="0.2">
      <c r="A6" s="122" t="s">
        <v>417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8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8" x14ac:dyDescent="0.2">
      <c r="A8" s="121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8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8" x14ac:dyDescent="0.2">
      <c r="A10" s="121" t="s">
        <v>77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8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8" x14ac:dyDescent="0.2">
      <c r="A12" s="121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8" x14ac:dyDescent="0.2">
      <c r="A13" s="121" t="s">
        <v>78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8" x14ac:dyDescent="0.2">
      <c r="A14" s="4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8"/>
      <c r="AV14" s="78"/>
    </row>
    <row r="15" spans="1:48" s="76" customFormat="1" ht="15.75" customHeight="1" x14ac:dyDescent="0.2">
      <c r="A15" s="119" t="s">
        <v>5</v>
      </c>
      <c r="B15" s="119" t="s">
        <v>6</v>
      </c>
      <c r="C15" s="119" t="s">
        <v>7</v>
      </c>
      <c r="D15" s="119" t="s">
        <v>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  <c r="AU15" s="80"/>
      <c r="AV15" s="80"/>
    </row>
    <row r="16" spans="1:48" s="76" customFormat="1" ht="41.25" customHeight="1" x14ac:dyDescent="0.2">
      <c r="A16" s="119"/>
      <c r="B16" s="119"/>
      <c r="C16" s="119"/>
      <c r="D16" s="119" t="s">
        <v>9</v>
      </c>
      <c r="E16" s="119"/>
      <c r="F16" s="119" t="s">
        <v>10</v>
      </c>
      <c r="G16" s="119"/>
      <c r="H16" s="119" t="s">
        <v>12</v>
      </c>
      <c r="I16" s="119"/>
      <c r="J16" s="119" t="s">
        <v>13</v>
      </c>
      <c r="K16" s="119"/>
      <c r="L16" s="119" t="s">
        <v>14</v>
      </c>
      <c r="M16" s="119"/>
      <c r="N16" s="119" t="s">
        <v>15</v>
      </c>
      <c r="O16" s="119"/>
      <c r="P16" s="119" t="s">
        <v>16</v>
      </c>
      <c r="Q16" s="11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9" s="76" customFormat="1" ht="90.75" customHeight="1" x14ac:dyDescent="0.2">
      <c r="A17" s="119"/>
      <c r="B17" s="119"/>
      <c r="C17" s="119"/>
      <c r="D17" s="119"/>
      <c r="E17" s="119"/>
      <c r="F17" s="119" t="s">
        <v>11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9" s="76" customFormat="1" ht="75" customHeight="1" x14ac:dyDescent="0.2">
      <c r="A18" s="119"/>
      <c r="B18" s="119"/>
      <c r="C18" s="119"/>
      <c r="D18" s="119" t="s">
        <v>17</v>
      </c>
      <c r="E18" s="119"/>
      <c r="F18" s="119" t="s">
        <v>17</v>
      </c>
      <c r="G18" s="119"/>
      <c r="H18" s="119" t="s">
        <v>17</v>
      </c>
      <c r="I18" s="119"/>
      <c r="J18" s="119" t="s">
        <v>17</v>
      </c>
      <c r="K18" s="119"/>
      <c r="L18" s="119" t="s">
        <v>17</v>
      </c>
      <c r="M18" s="119"/>
      <c r="N18" s="119" t="s">
        <v>17</v>
      </c>
      <c r="O18" s="119"/>
      <c r="P18" s="119" t="s">
        <v>17</v>
      </c>
      <c r="Q18" s="119"/>
    </row>
    <row r="19" spans="1:49" s="76" customFormat="1" ht="51" x14ac:dyDescent="0.2">
      <c r="A19" s="119"/>
      <c r="B19" s="119"/>
      <c r="C19" s="119"/>
      <c r="D19" s="20" t="s">
        <v>70</v>
      </c>
      <c r="E19" s="20" t="s">
        <v>24</v>
      </c>
      <c r="F19" s="20" t="s">
        <v>70</v>
      </c>
      <c r="G19" s="20" t="s">
        <v>24</v>
      </c>
      <c r="H19" s="20" t="s">
        <v>70</v>
      </c>
      <c r="I19" s="20" t="s">
        <v>24</v>
      </c>
      <c r="J19" s="20" t="s">
        <v>70</v>
      </c>
      <c r="K19" s="20" t="s">
        <v>24</v>
      </c>
      <c r="L19" s="20" t="s">
        <v>70</v>
      </c>
      <c r="M19" s="20" t="s">
        <v>24</v>
      </c>
      <c r="N19" s="20" t="s">
        <v>70</v>
      </c>
      <c r="O19" s="20" t="s">
        <v>24</v>
      </c>
      <c r="P19" s="20" t="s">
        <v>70</v>
      </c>
      <c r="Q19" s="20" t="s">
        <v>24</v>
      </c>
    </row>
    <row r="20" spans="1:49" x14ac:dyDescent="0.2">
      <c r="A20" s="21">
        <v>1</v>
      </c>
      <c r="B20" s="21">
        <v>2</v>
      </c>
      <c r="C20" s="21">
        <v>3</v>
      </c>
      <c r="D20" s="32" t="s">
        <v>79</v>
      </c>
      <c r="E20" s="32" t="s">
        <v>80</v>
      </c>
      <c r="F20" s="32" t="s">
        <v>81</v>
      </c>
      <c r="G20" s="32" t="s">
        <v>82</v>
      </c>
      <c r="H20" s="32" t="s">
        <v>83</v>
      </c>
      <c r="I20" s="32" t="s">
        <v>84</v>
      </c>
      <c r="J20" s="32" t="s">
        <v>85</v>
      </c>
      <c r="K20" s="32" t="s">
        <v>86</v>
      </c>
      <c r="L20" s="32" t="s">
        <v>87</v>
      </c>
      <c r="M20" s="32" t="s">
        <v>88</v>
      </c>
      <c r="N20" s="32" t="s">
        <v>89</v>
      </c>
      <c r="O20" s="32" t="s">
        <v>90</v>
      </c>
      <c r="P20" s="32" t="s">
        <v>91</v>
      </c>
      <c r="Q20" s="32" t="s">
        <v>92</v>
      </c>
    </row>
    <row r="21" spans="1:49" x14ac:dyDescent="0.2">
      <c r="A21" s="35">
        <v>0</v>
      </c>
      <c r="B21" s="36" t="s">
        <v>180</v>
      </c>
      <c r="C21" s="35" t="s">
        <v>193</v>
      </c>
      <c r="D21" s="20" t="s">
        <v>119</v>
      </c>
      <c r="E21" s="20" t="s">
        <v>119</v>
      </c>
      <c r="F21" s="20" t="s">
        <v>119</v>
      </c>
      <c r="G21" s="20" t="s">
        <v>119</v>
      </c>
      <c r="H21" s="20" t="s">
        <v>119</v>
      </c>
      <c r="I21" s="20" t="s">
        <v>119</v>
      </c>
      <c r="J21" s="20" t="s">
        <v>119</v>
      </c>
      <c r="K21" s="20" t="s">
        <v>119</v>
      </c>
      <c r="L21" s="20" t="s">
        <v>119</v>
      </c>
      <c r="M21" s="20" t="s">
        <v>119</v>
      </c>
      <c r="N21" s="20" t="s">
        <v>119</v>
      </c>
      <c r="O21" s="20" t="s">
        <v>119</v>
      </c>
      <c r="P21" s="20" t="s">
        <v>119</v>
      </c>
      <c r="Q21" s="20" t="s">
        <v>119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</row>
    <row r="22" spans="1:49" x14ac:dyDescent="0.2">
      <c r="A22" s="21" t="s">
        <v>181</v>
      </c>
      <c r="B22" s="33" t="s">
        <v>182</v>
      </c>
      <c r="C22" s="21" t="s">
        <v>193</v>
      </c>
      <c r="D22" s="20" t="s">
        <v>119</v>
      </c>
      <c r="E22" s="20" t="s">
        <v>119</v>
      </c>
      <c r="F22" s="20" t="s">
        <v>119</v>
      </c>
      <c r="G22" s="20" t="s">
        <v>119</v>
      </c>
      <c r="H22" s="20" t="s">
        <v>119</v>
      </c>
      <c r="I22" s="20" t="s">
        <v>119</v>
      </c>
      <c r="J22" s="20" t="s">
        <v>119</v>
      </c>
      <c r="K22" s="20" t="s">
        <v>119</v>
      </c>
      <c r="L22" s="20" t="s">
        <v>119</v>
      </c>
      <c r="M22" s="20" t="s">
        <v>119</v>
      </c>
      <c r="N22" s="20" t="s">
        <v>119</v>
      </c>
      <c r="O22" s="20" t="s">
        <v>119</v>
      </c>
      <c r="P22" s="20" t="s">
        <v>119</v>
      </c>
      <c r="Q22" s="20" t="s">
        <v>119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</row>
    <row r="23" spans="1:49" ht="25.5" x14ac:dyDescent="0.2">
      <c r="A23" s="21" t="s">
        <v>183</v>
      </c>
      <c r="B23" s="33" t="s">
        <v>184</v>
      </c>
      <c r="C23" s="21" t="s">
        <v>193</v>
      </c>
      <c r="D23" s="20" t="s">
        <v>119</v>
      </c>
      <c r="E23" s="20" t="s">
        <v>119</v>
      </c>
      <c r="F23" s="20" t="s">
        <v>119</v>
      </c>
      <c r="G23" s="20" t="s">
        <v>119</v>
      </c>
      <c r="H23" s="20" t="s">
        <v>119</v>
      </c>
      <c r="I23" s="20" t="s">
        <v>119</v>
      </c>
      <c r="J23" s="20" t="s">
        <v>119</v>
      </c>
      <c r="K23" s="20" t="s">
        <v>119</v>
      </c>
      <c r="L23" s="20" t="s">
        <v>119</v>
      </c>
      <c r="M23" s="20" t="s">
        <v>119</v>
      </c>
      <c r="N23" s="20" t="s">
        <v>119</v>
      </c>
      <c r="O23" s="20" t="s">
        <v>119</v>
      </c>
      <c r="P23" s="20" t="s">
        <v>119</v>
      </c>
      <c r="Q23" s="20" t="s">
        <v>119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</row>
    <row r="24" spans="1:49" ht="38.25" x14ac:dyDescent="0.2">
      <c r="A24" s="21" t="s">
        <v>185</v>
      </c>
      <c r="B24" s="33" t="s">
        <v>186</v>
      </c>
      <c r="C24" s="21" t="s">
        <v>193</v>
      </c>
      <c r="D24" s="20" t="s">
        <v>119</v>
      </c>
      <c r="E24" s="20" t="s">
        <v>119</v>
      </c>
      <c r="F24" s="20" t="s">
        <v>119</v>
      </c>
      <c r="G24" s="20" t="s">
        <v>119</v>
      </c>
      <c r="H24" s="20" t="s">
        <v>119</v>
      </c>
      <c r="I24" s="20" t="s">
        <v>119</v>
      </c>
      <c r="J24" s="20" t="s">
        <v>119</v>
      </c>
      <c r="K24" s="20" t="s">
        <v>119</v>
      </c>
      <c r="L24" s="20" t="s">
        <v>119</v>
      </c>
      <c r="M24" s="20" t="s">
        <v>119</v>
      </c>
      <c r="N24" s="20" t="s">
        <v>119</v>
      </c>
      <c r="O24" s="20" t="s">
        <v>119</v>
      </c>
      <c r="P24" s="20" t="s">
        <v>119</v>
      </c>
      <c r="Q24" s="20" t="s">
        <v>119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49" ht="25.5" x14ac:dyDescent="0.2">
      <c r="A25" s="21" t="s">
        <v>187</v>
      </c>
      <c r="B25" s="33" t="s">
        <v>188</v>
      </c>
      <c r="C25" s="21" t="s">
        <v>193</v>
      </c>
      <c r="D25" s="20" t="s">
        <v>119</v>
      </c>
      <c r="E25" s="20" t="s">
        <v>119</v>
      </c>
      <c r="F25" s="20" t="s">
        <v>119</v>
      </c>
      <c r="G25" s="20" t="s">
        <v>119</v>
      </c>
      <c r="H25" s="20" t="s">
        <v>119</v>
      </c>
      <c r="I25" s="20" t="s">
        <v>119</v>
      </c>
      <c r="J25" s="20" t="s">
        <v>119</v>
      </c>
      <c r="K25" s="20" t="s">
        <v>119</v>
      </c>
      <c r="L25" s="20" t="s">
        <v>119</v>
      </c>
      <c r="M25" s="20" t="s">
        <v>119</v>
      </c>
      <c r="N25" s="20" t="s">
        <v>119</v>
      </c>
      <c r="O25" s="20" t="s">
        <v>119</v>
      </c>
      <c r="P25" s="20" t="s">
        <v>119</v>
      </c>
      <c r="Q25" s="20" t="s">
        <v>119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</row>
    <row r="26" spans="1:49" ht="25.5" x14ac:dyDescent="0.2">
      <c r="A26" s="21" t="s">
        <v>189</v>
      </c>
      <c r="B26" s="33" t="s">
        <v>190</v>
      </c>
      <c r="C26" s="21" t="s">
        <v>193</v>
      </c>
      <c r="D26" s="20" t="s">
        <v>119</v>
      </c>
      <c r="E26" s="20" t="s">
        <v>119</v>
      </c>
      <c r="F26" s="20" t="s">
        <v>119</v>
      </c>
      <c r="G26" s="20" t="s">
        <v>119</v>
      </c>
      <c r="H26" s="20" t="s">
        <v>119</v>
      </c>
      <c r="I26" s="20" t="s">
        <v>119</v>
      </c>
      <c r="J26" s="20" t="s">
        <v>119</v>
      </c>
      <c r="K26" s="20" t="s">
        <v>119</v>
      </c>
      <c r="L26" s="20" t="s">
        <v>119</v>
      </c>
      <c r="M26" s="20" t="s">
        <v>119</v>
      </c>
      <c r="N26" s="20" t="s">
        <v>119</v>
      </c>
      <c r="O26" s="20" t="s">
        <v>119</v>
      </c>
      <c r="P26" s="20" t="s">
        <v>119</v>
      </c>
      <c r="Q26" s="20" t="s">
        <v>119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</row>
    <row r="27" spans="1:49" x14ac:dyDescent="0.2">
      <c r="A27" s="21" t="s">
        <v>191</v>
      </c>
      <c r="B27" s="33" t="s">
        <v>192</v>
      </c>
      <c r="C27" s="21" t="s">
        <v>193</v>
      </c>
      <c r="D27" s="20" t="s">
        <v>119</v>
      </c>
      <c r="E27" s="20" t="s">
        <v>119</v>
      </c>
      <c r="F27" s="20" t="s">
        <v>119</v>
      </c>
      <c r="G27" s="20" t="s">
        <v>119</v>
      </c>
      <c r="H27" s="20" t="s">
        <v>119</v>
      </c>
      <c r="I27" s="20" t="s">
        <v>119</v>
      </c>
      <c r="J27" s="20" t="s">
        <v>119</v>
      </c>
      <c r="K27" s="20" t="s">
        <v>119</v>
      </c>
      <c r="L27" s="20" t="s">
        <v>119</v>
      </c>
      <c r="M27" s="20" t="s">
        <v>119</v>
      </c>
      <c r="N27" s="20" t="s">
        <v>119</v>
      </c>
      <c r="O27" s="20" t="s">
        <v>119</v>
      </c>
      <c r="P27" s="20" t="s">
        <v>119</v>
      </c>
      <c r="Q27" s="20" t="s">
        <v>119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49" x14ac:dyDescent="0.2">
      <c r="A28" s="21">
        <v>1</v>
      </c>
      <c r="B28" s="33" t="s">
        <v>194</v>
      </c>
      <c r="C28" s="21" t="s">
        <v>193</v>
      </c>
      <c r="D28" s="20" t="s">
        <v>119</v>
      </c>
      <c r="E28" s="20" t="s">
        <v>119</v>
      </c>
      <c r="F28" s="20" t="s">
        <v>119</v>
      </c>
      <c r="G28" s="20" t="s">
        <v>119</v>
      </c>
      <c r="H28" s="20" t="s">
        <v>119</v>
      </c>
      <c r="I28" s="20" t="s">
        <v>119</v>
      </c>
      <c r="J28" s="20" t="s">
        <v>119</v>
      </c>
      <c r="K28" s="20" t="s">
        <v>119</v>
      </c>
      <c r="L28" s="20" t="s">
        <v>119</v>
      </c>
      <c r="M28" s="20" t="s">
        <v>119</v>
      </c>
      <c r="N28" s="20" t="s">
        <v>119</v>
      </c>
      <c r="O28" s="20" t="s">
        <v>119</v>
      </c>
      <c r="P28" s="20" t="s">
        <v>119</v>
      </c>
      <c r="Q28" s="20" t="s">
        <v>119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</row>
    <row r="29" spans="1:49" x14ac:dyDescent="0.2">
      <c r="A29" s="21" t="s">
        <v>196</v>
      </c>
      <c r="B29" s="33" t="s">
        <v>195</v>
      </c>
      <c r="C29" s="21" t="s">
        <v>193</v>
      </c>
      <c r="D29" s="20" t="s">
        <v>119</v>
      </c>
      <c r="E29" s="20" t="s">
        <v>119</v>
      </c>
      <c r="F29" s="20" t="s">
        <v>119</v>
      </c>
      <c r="G29" s="20" t="s">
        <v>119</v>
      </c>
      <c r="H29" s="20" t="s">
        <v>119</v>
      </c>
      <c r="I29" s="20" t="s">
        <v>119</v>
      </c>
      <c r="J29" s="20" t="s">
        <v>119</v>
      </c>
      <c r="K29" s="20" t="s">
        <v>119</v>
      </c>
      <c r="L29" s="20" t="s">
        <v>119</v>
      </c>
      <c r="M29" s="20" t="s">
        <v>119</v>
      </c>
      <c r="N29" s="20" t="s">
        <v>119</v>
      </c>
      <c r="O29" s="20" t="s">
        <v>119</v>
      </c>
      <c r="P29" s="20" t="s">
        <v>119</v>
      </c>
      <c r="Q29" s="20" t="s">
        <v>119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49" ht="63.75" x14ac:dyDescent="0.2">
      <c r="A30" s="21" t="s">
        <v>196</v>
      </c>
      <c r="B30" s="33" t="s">
        <v>93</v>
      </c>
      <c r="C30" s="22" t="s">
        <v>104</v>
      </c>
      <c r="D30" s="20" t="s">
        <v>119</v>
      </c>
      <c r="E30" s="20" t="s">
        <v>119</v>
      </c>
      <c r="F30" s="20" t="s">
        <v>119</v>
      </c>
      <c r="G30" s="20" t="s">
        <v>119</v>
      </c>
      <c r="H30" s="20" t="s">
        <v>119</v>
      </c>
      <c r="I30" s="20" t="s">
        <v>119</v>
      </c>
      <c r="J30" s="20" t="s">
        <v>119</v>
      </c>
      <c r="K30" s="20" t="s">
        <v>119</v>
      </c>
      <c r="L30" s="20" t="s">
        <v>119</v>
      </c>
      <c r="M30" s="20" t="s">
        <v>119</v>
      </c>
      <c r="N30" s="20" t="s">
        <v>119</v>
      </c>
      <c r="O30" s="20" t="s">
        <v>119</v>
      </c>
      <c r="P30" s="20" t="s">
        <v>119</v>
      </c>
      <c r="Q30" s="20" t="s">
        <v>119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</row>
    <row r="31" spans="1:49" x14ac:dyDescent="0.2">
      <c r="A31" s="21" t="s">
        <v>196</v>
      </c>
      <c r="B31" s="26" t="s">
        <v>94</v>
      </c>
      <c r="C31" s="26" t="s">
        <v>105</v>
      </c>
      <c r="D31" s="20" t="s">
        <v>119</v>
      </c>
      <c r="E31" s="20" t="s">
        <v>119</v>
      </c>
      <c r="F31" s="20" t="s">
        <v>119</v>
      </c>
      <c r="G31" s="20" t="s">
        <v>119</v>
      </c>
      <c r="H31" s="20" t="s">
        <v>119</v>
      </c>
      <c r="I31" s="20" t="s">
        <v>119</v>
      </c>
      <c r="J31" s="20" t="s">
        <v>119</v>
      </c>
      <c r="K31" s="20" t="s">
        <v>119</v>
      </c>
      <c r="L31" s="20" t="s">
        <v>119</v>
      </c>
      <c r="M31" s="20" t="s">
        <v>119</v>
      </c>
      <c r="N31" s="20" t="s">
        <v>119</v>
      </c>
      <c r="O31" s="20" t="s">
        <v>119</v>
      </c>
      <c r="P31" s="20" t="s">
        <v>119</v>
      </c>
      <c r="Q31" s="20" t="s">
        <v>119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</row>
    <row r="32" spans="1:49" ht="40.5" customHeight="1" x14ac:dyDescent="0.2">
      <c r="A32" s="21" t="s">
        <v>196</v>
      </c>
      <c r="B32" s="26" t="s">
        <v>96</v>
      </c>
      <c r="C32" s="26" t="s">
        <v>107</v>
      </c>
      <c r="D32" s="20" t="s">
        <v>119</v>
      </c>
      <c r="E32" s="20" t="s">
        <v>119</v>
      </c>
      <c r="F32" s="20" t="s">
        <v>119</v>
      </c>
      <c r="G32" s="20" t="s">
        <v>119</v>
      </c>
      <c r="H32" s="20" t="s">
        <v>119</v>
      </c>
      <c r="I32" s="20" t="s">
        <v>119</v>
      </c>
      <c r="J32" s="20" t="s">
        <v>119</v>
      </c>
      <c r="K32" s="20" t="s">
        <v>119</v>
      </c>
      <c r="L32" s="20" t="s">
        <v>119</v>
      </c>
      <c r="M32" s="20" t="s">
        <v>119</v>
      </c>
      <c r="N32" s="20" t="s">
        <v>119</v>
      </c>
      <c r="O32" s="20" t="s">
        <v>119</v>
      </c>
      <c r="P32" s="20" t="s">
        <v>119</v>
      </c>
      <c r="Q32" s="20" t="s">
        <v>119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</row>
    <row r="33" spans="1:17" x14ac:dyDescent="0.2">
      <c r="A33" s="21" t="s">
        <v>196</v>
      </c>
      <c r="B33" s="26" t="s">
        <v>97</v>
      </c>
      <c r="C33" s="26" t="s">
        <v>108</v>
      </c>
      <c r="D33" s="20" t="s">
        <v>119</v>
      </c>
      <c r="E33" s="20" t="s">
        <v>119</v>
      </c>
      <c r="F33" s="20" t="s">
        <v>119</v>
      </c>
      <c r="G33" s="20" t="s">
        <v>119</v>
      </c>
      <c r="H33" s="20" t="s">
        <v>119</v>
      </c>
      <c r="I33" s="20" t="s">
        <v>119</v>
      </c>
      <c r="J33" s="20" t="s">
        <v>119</v>
      </c>
      <c r="K33" s="20" t="s">
        <v>119</v>
      </c>
      <c r="L33" s="20" t="s">
        <v>119</v>
      </c>
      <c r="M33" s="20" t="s">
        <v>119</v>
      </c>
      <c r="N33" s="20" t="s">
        <v>119</v>
      </c>
      <c r="O33" s="20" t="s">
        <v>119</v>
      </c>
      <c r="P33" s="20" t="s">
        <v>119</v>
      </c>
      <c r="Q33" s="20" t="s">
        <v>119</v>
      </c>
    </row>
    <row r="34" spans="1:17" ht="25.5" x14ac:dyDescent="0.2">
      <c r="A34" s="21" t="s">
        <v>196</v>
      </c>
      <c r="B34" s="26" t="s">
        <v>98</v>
      </c>
      <c r="C34" s="26" t="s">
        <v>109</v>
      </c>
      <c r="D34" s="20" t="s">
        <v>119</v>
      </c>
      <c r="E34" s="20" t="s">
        <v>119</v>
      </c>
      <c r="F34" s="20" t="s">
        <v>119</v>
      </c>
      <c r="G34" s="20" t="s">
        <v>119</v>
      </c>
      <c r="H34" s="20" t="s">
        <v>119</v>
      </c>
      <c r="I34" s="20" t="s">
        <v>119</v>
      </c>
      <c r="J34" s="20" t="s">
        <v>119</v>
      </c>
      <c r="K34" s="20" t="s">
        <v>119</v>
      </c>
      <c r="L34" s="20" t="s">
        <v>119</v>
      </c>
      <c r="M34" s="20" t="s">
        <v>119</v>
      </c>
      <c r="N34" s="20" t="s">
        <v>119</v>
      </c>
      <c r="O34" s="20" t="s">
        <v>119</v>
      </c>
      <c r="P34" s="20" t="s">
        <v>119</v>
      </c>
      <c r="Q34" s="20" t="s">
        <v>119</v>
      </c>
    </row>
    <row r="35" spans="1:17" ht="25.5" x14ac:dyDescent="0.2">
      <c r="A35" s="21" t="s">
        <v>196</v>
      </c>
      <c r="B35" s="26" t="s">
        <v>99</v>
      </c>
      <c r="C35" s="26" t="s">
        <v>110</v>
      </c>
      <c r="D35" s="20" t="s">
        <v>119</v>
      </c>
      <c r="E35" s="20" t="s">
        <v>119</v>
      </c>
      <c r="F35" s="20" t="s">
        <v>119</v>
      </c>
      <c r="G35" s="20" t="s">
        <v>119</v>
      </c>
      <c r="H35" s="20" t="s">
        <v>119</v>
      </c>
      <c r="I35" s="20" t="s">
        <v>119</v>
      </c>
      <c r="J35" s="20" t="s">
        <v>119</v>
      </c>
      <c r="K35" s="20" t="s">
        <v>119</v>
      </c>
      <c r="L35" s="20" t="s">
        <v>119</v>
      </c>
      <c r="M35" s="20" t="s">
        <v>119</v>
      </c>
      <c r="N35" s="20" t="s">
        <v>119</v>
      </c>
      <c r="O35" s="20" t="s">
        <v>119</v>
      </c>
      <c r="P35" s="20" t="s">
        <v>119</v>
      </c>
      <c r="Q35" s="20" t="s">
        <v>119</v>
      </c>
    </row>
    <row r="36" spans="1:17" ht="25.5" x14ac:dyDescent="0.2">
      <c r="A36" s="21" t="s">
        <v>196</v>
      </c>
      <c r="B36" s="26" t="s">
        <v>100</v>
      </c>
      <c r="C36" s="26" t="s">
        <v>111</v>
      </c>
      <c r="D36" s="20" t="s">
        <v>119</v>
      </c>
      <c r="E36" s="20" t="s">
        <v>119</v>
      </c>
      <c r="F36" s="20" t="s">
        <v>119</v>
      </c>
      <c r="G36" s="20" t="s">
        <v>119</v>
      </c>
      <c r="H36" s="20" t="s">
        <v>119</v>
      </c>
      <c r="I36" s="20" t="s">
        <v>119</v>
      </c>
      <c r="J36" s="20" t="s">
        <v>119</v>
      </c>
      <c r="K36" s="20" t="s">
        <v>119</v>
      </c>
      <c r="L36" s="20" t="s">
        <v>119</v>
      </c>
      <c r="M36" s="20" t="s">
        <v>119</v>
      </c>
      <c r="N36" s="20" t="s">
        <v>119</v>
      </c>
      <c r="O36" s="20" t="s">
        <v>119</v>
      </c>
      <c r="P36" s="20" t="s">
        <v>119</v>
      </c>
      <c r="Q36" s="20" t="s">
        <v>119</v>
      </c>
    </row>
    <row r="37" spans="1:17" ht="25.5" x14ac:dyDescent="0.2">
      <c r="A37" s="21" t="s">
        <v>196</v>
      </c>
      <c r="B37" s="26" t="s">
        <v>101</v>
      </c>
      <c r="C37" s="26" t="s">
        <v>112</v>
      </c>
      <c r="D37" s="20" t="s">
        <v>119</v>
      </c>
      <c r="E37" s="20" t="s">
        <v>119</v>
      </c>
      <c r="F37" s="20" t="s">
        <v>119</v>
      </c>
      <c r="G37" s="20" t="s">
        <v>119</v>
      </c>
      <c r="H37" s="20" t="s">
        <v>119</v>
      </c>
      <c r="I37" s="20" t="s">
        <v>119</v>
      </c>
      <c r="J37" s="20" t="s">
        <v>119</v>
      </c>
      <c r="K37" s="20" t="s">
        <v>119</v>
      </c>
      <c r="L37" s="20" t="s">
        <v>119</v>
      </c>
      <c r="M37" s="20" t="s">
        <v>119</v>
      </c>
      <c r="N37" s="20" t="s">
        <v>119</v>
      </c>
      <c r="O37" s="20" t="s">
        <v>119</v>
      </c>
      <c r="P37" s="20" t="s">
        <v>119</v>
      </c>
      <c r="Q37" s="20" t="s">
        <v>119</v>
      </c>
    </row>
    <row r="38" spans="1:17" ht="25.5" x14ac:dyDescent="0.2">
      <c r="A38" s="21" t="s">
        <v>196</v>
      </c>
      <c r="B38" s="26" t="s">
        <v>102</v>
      </c>
      <c r="C38" s="26" t="s">
        <v>113</v>
      </c>
      <c r="D38" s="20" t="s">
        <v>119</v>
      </c>
      <c r="E38" s="20" t="s">
        <v>119</v>
      </c>
      <c r="F38" s="20" t="s">
        <v>119</v>
      </c>
      <c r="G38" s="20" t="s">
        <v>119</v>
      </c>
      <c r="H38" s="20" t="s">
        <v>119</v>
      </c>
      <c r="I38" s="20" t="s">
        <v>119</v>
      </c>
      <c r="J38" s="20" t="s">
        <v>119</v>
      </c>
      <c r="K38" s="20" t="s">
        <v>119</v>
      </c>
      <c r="L38" s="20" t="s">
        <v>119</v>
      </c>
      <c r="M38" s="20" t="s">
        <v>119</v>
      </c>
      <c r="N38" s="20" t="s">
        <v>119</v>
      </c>
      <c r="O38" s="20" t="s">
        <v>119</v>
      </c>
      <c r="P38" s="20" t="s">
        <v>119</v>
      </c>
      <c r="Q38" s="20" t="s">
        <v>119</v>
      </c>
    </row>
    <row r="39" spans="1:17" ht="25.5" x14ac:dyDescent="0.2">
      <c r="A39" s="21" t="s">
        <v>196</v>
      </c>
      <c r="B39" s="26" t="s">
        <v>103</v>
      </c>
      <c r="C39" s="26" t="s">
        <v>114</v>
      </c>
      <c r="D39" s="20" t="s">
        <v>119</v>
      </c>
      <c r="E39" s="20" t="s">
        <v>119</v>
      </c>
      <c r="F39" s="20" t="s">
        <v>119</v>
      </c>
      <c r="G39" s="20" t="s">
        <v>119</v>
      </c>
      <c r="H39" s="20" t="s">
        <v>119</v>
      </c>
      <c r="I39" s="20" t="s">
        <v>119</v>
      </c>
      <c r="J39" s="20" t="s">
        <v>119</v>
      </c>
      <c r="K39" s="20" t="s">
        <v>119</v>
      </c>
      <c r="L39" s="20" t="s">
        <v>119</v>
      </c>
      <c r="M39" s="20" t="s">
        <v>119</v>
      </c>
      <c r="N39" s="20" t="s">
        <v>119</v>
      </c>
      <c r="O39" s="20" t="s">
        <v>119</v>
      </c>
      <c r="P39" s="20" t="s">
        <v>119</v>
      </c>
      <c r="Q39" s="20" t="s">
        <v>119</v>
      </c>
    </row>
    <row r="40" spans="1:17" ht="38.25" x14ac:dyDescent="0.2">
      <c r="A40" s="21" t="s">
        <v>196</v>
      </c>
      <c r="B40" s="26" t="s">
        <v>115</v>
      </c>
      <c r="C40" s="26" t="s">
        <v>117</v>
      </c>
      <c r="D40" s="20" t="s">
        <v>119</v>
      </c>
      <c r="E40" s="20" t="s">
        <v>119</v>
      </c>
      <c r="F40" s="20" t="s">
        <v>119</v>
      </c>
      <c r="G40" s="20" t="s">
        <v>119</v>
      </c>
      <c r="H40" s="20" t="s">
        <v>119</v>
      </c>
      <c r="I40" s="20" t="s">
        <v>119</v>
      </c>
      <c r="J40" s="20" t="s">
        <v>119</v>
      </c>
      <c r="K40" s="20" t="s">
        <v>119</v>
      </c>
      <c r="L40" s="20" t="s">
        <v>119</v>
      </c>
      <c r="M40" s="20" t="s">
        <v>119</v>
      </c>
      <c r="N40" s="20" t="s">
        <v>119</v>
      </c>
      <c r="O40" s="20" t="s">
        <v>119</v>
      </c>
      <c r="P40" s="20" t="s">
        <v>119</v>
      </c>
      <c r="Q40" s="20" t="s">
        <v>119</v>
      </c>
    </row>
    <row r="41" spans="1:17" ht="25.5" x14ac:dyDescent="0.2">
      <c r="A41" s="21" t="s">
        <v>196</v>
      </c>
      <c r="B41" s="26" t="s">
        <v>116</v>
      </c>
      <c r="C41" s="26" t="s">
        <v>118</v>
      </c>
      <c r="D41" s="20" t="s">
        <v>119</v>
      </c>
      <c r="E41" s="20" t="s">
        <v>119</v>
      </c>
      <c r="F41" s="20" t="s">
        <v>119</v>
      </c>
      <c r="G41" s="20" t="s">
        <v>119</v>
      </c>
      <c r="H41" s="20" t="s">
        <v>119</v>
      </c>
      <c r="I41" s="20" t="s">
        <v>119</v>
      </c>
      <c r="J41" s="20" t="s">
        <v>119</v>
      </c>
      <c r="K41" s="20" t="s">
        <v>119</v>
      </c>
      <c r="L41" s="20" t="s">
        <v>119</v>
      </c>
      <c r="M41" s="20" t="s">
        <v>119</v>
      </c>
      <c r="N41" s="20" t="s">
        <v>119</v>
      </c>
      <c r="O41" s="20" t="s">
        <v>119</v>
      </c>
      <c r="P41" s="20" t="s">
        <v>119</v>
      </c>
      <c r="Q41" s="20" t="s">
        <v>119</v>
      </c>
    </row>
  </sheetData>
  <mergeCells count="32">
    <mergeCell ref="L18:M18"/>
    <mergeCell ref="A1:P1"/>
    <mergeCell ref="A2:P2"/>
    <mergeCell ref="A3:P3"/>
    <mergeCell ref="A4:P4"/>
    <mergeCell ref="A5:P5"/>
    <mergeCell ref="A6:P6"/>
    <mergeCell ref="A7:P7"/>
    <mergeCell ref="A8:P8"/>
    <mergeCell ref="N18:O18"/>
    <mergeCell ref="P18:Q18"/>
    <mergeCell ref="A9:P9"/>
    <mergeCell ref="A10:P10"/>
    <mergeCell ref="A11:P11"/>
    <mergeCell ref="A12:P12"/>
    <mergeCell ref="A13:P13"/>
    <mergeCell ref="A15:A19"/>
    <mergeCell ref="B15:B19"/>
    <mergeCell ref="C15:C19"/>
    <mergeCell ref="D16:E17"/>
    <mergeCell ref="F16:G16"/>
    <mergeCell ref="F17:G17"/>
    <mergeCell ref="D15:Q15"/>
    <mergeCell ref="H16:I17"/>
    <mergeCell ref="J16:K17"/>
    <mergeCell ref="D18:E18"/>
    <mergeCell ref="F18:G18"/>
    <mergeCell ref="H18:I18"/>
    <mergeCell ref="L16:M17"/>
    <mergeCell ref="N16:O17"/>
    <mergeCell ref="P16:Q17"/>
    <mergeCell ref="J18:K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workbookViewId="0">
      <selection activeCell="A4" sqref="A4:R4"/>
    </sheetView>
  </sheetViews>
  <sheetFormatPr defaultRowHeight="15" x14ac:dyDescent="0.25"/>
  <cols>
    <col min="1" max="1" width="11.28515625" customWidth="1"/>
    <col min="2" max="2" width="10.7109375" customWidth="1"/>
    <col min="4" max="4" width="10.42578125" customWidth="1"/>
    <col min="5" max="5" width="10.5703125" customWidth="1"/>
    <col min="8" max="8" width="13.42578125" customWidth="1"/>
    <col min="9" max="9" width="14" customWidth="1"/>
    <col min="10" max="10" width="11.42578125" customWidth="1"/>
    <col min="16" max="16" width="14" customWidth="1"/>
  </cols>
  <sheetData>
    <row r="1" spans="1:53" x14ac:dyDescent="0.25">
      <c r="A1" s="138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53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53" x14ac:dyDescent="0.25">
      <c r="A3" s="137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53" x14ac:dyDescent="0.25">
      <c r="A4" s="137" t="s">
        <v>75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53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53" ht="15.75" thickBot="1" x14ac:dyDescent="0.3">
      <c r="A6" s="1"/>
    </row>
    <row r="7" spans="1:53" ht="15.75" customHeight="1" thickBot="1" x14ac:dyDescent="0.3">
      <c r="A7" s="150" t="s">
        <v>5</v>
      </c>
      <c r="B7" s="150" t="s">
        <v>6</v>
      </c>
      <c r="C7" s="150" t="s">
        <v>7</v>
      </c>
      <c r="D7" s="150" t="s">
        <v>19</v>
      </c>
      <c r="E7" s="150" t="s">
        <v>20</v>
      </c>
      <c r="F7" s="139" t="s">
        <v>21</v>
      </c>
      <c r="G7" s="140"/>
      <c r="H7" s="139" t="s">
        <v>22</v>
      </c>
      <c r="I7" s="140"/>
      <c r="J7" s="139" t="s">
        <v>23</v>
      </c>
      <c r="K7" s="143"/>
      <c r="L7" s="140"/>
      <c r="M7" s="146" t="s">
        <v>30</v>
      </c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8"/>
      <c r="BA7" s="153" t="s">
        <v>31</v>
      </c>
    </row>
    <row r="8" spans="1:53" ht="47.25" customHeight="1" thickBot="1" x14ac:dyDescent="0.3">
      <c r="A8" s="151"/>
      <c r="B8" s="151"/>
      <c r="C8" s="151"/>
      <c r="D8" s="151"/>
      <c r="E8" s="151"/>
      <c r="F8" s="141"/>
      <c r="G8" s="142"/>
      <c r="H8" s="141"/>
      <c r="I8" s="142"/>
      <c r="J8" s="141"/>
      <c r="K8" s="144"/>
      <c r="L8" s="145"/>
      <c r="M8" s="146" t="s">
        <v>37</v>
      </c>
      <c r="N8" s="147"/>
      <c r="O8" s="147"/>
      <c r="P8" s="147"/>
      <c r="Q8" s="147"/>
      <c r="R8" s="149" t="s">
        <v>44</v>
      </c>
      <c r="S8" s="149"/>
      <c r="T8" s="149"/>
      <c r="U8" s="149"/>
      <c r="V8" s="149"/>
      <c r="W8" s="146" t="s">
        <v>38</v>
      </c>
      <c r="X8" s="147"/>
      <c r="Y8" s="147"/>
      <c r="Z8" s="147"/>
      <c r="AA8" s="147"/>
      <c r="AB8" s="149" t="s">
        <v>39</v>
      </c>
      <c r="AC8" s="149"/>
      <c r="AD8" s="149"/>
      <c r="AE8" s="149"/>
      <c r="AF8" s="149"/>
      <c r="AG8" s="146" t="s">
        <v>40</v>
      </c>
      <c r="AH8" s="147"/>
      <c r="AI8" s="147"/>
      <c r="AJ8" s="147"/>
      <c r="AK8" s="147"/>
      <c r="AL8" s="149" t="s">
        <v>41</v>
      </c>
      <c r="AM8" s="149"/>
      <c r="AN8" s="149"/>
      <c r="AO8" s="149"/>
      <c r="AP8" s="149"/>
      <c r="AQ8" s="155" t="s">
        <v>42</v>
      </c>
      <c r="AR8" s="156"/>
      <c r="AS8" s="156"/>
      <c r="AT8" s="156"/>
      <c r="AU8" s="157"/>
      <c r="AV8" s="155" t="s">
        <v>33</v>
      </c>
      <c r="AW8" s="156"/>
      <c r="AX8" s="156"/>
      <c r="AY8" s="156"/>
      <c r="AZ8" s="157"/>
      <c r="BA8" s="154"/>
    </row>
    <row r="9" spans="1:53" ht="240.75" thickBot="1" x14ac:dyDescent="0.3">
      <c r="A9" s="152"/>
      <c r="B9" s="152"/>
      <c r="C9" s="152"/>
      <c r="D9" s="152"/>
      <c r="E9" s="152"/>
      <c r="F9" s="8" t="s">
        <v>43</v>
      </c>
      <c r="G9" s="8" t="s">
        <v>24</v>
      </c>
      <c r="H9" s="8" t="s">
        <v>43</v>
      </c>
      <c r="I9" s="8" t="s">
        <v>24</v>
      </c>
      <c r="J9" s="8" t="s">
        <v>34</v>
      </c>
      <c r="K9" s="9" t="s">
        <v>35</v>
      </c>
      <c r="L9" s="10" t="s">
        <v>36</v>
      </c>
      <c r="M9" s="8" t="s">
        <v>25</v>
      </c>
      <c r="N9" s="8" t="s">
        <v>26</v>
      </c>
      <c r="O9" s="8" t="s">
        <v>27</v>
      </c>
      <c r="P9" s="8" t="s">
        <v>28</v>
      </c>
      <c r="Q9" s="8" t="s">
        <v>29</v>
      </c>
      <c r="R9" s="8" t="s">
        <v>25</v>
      </c>
      <c r="S9" s="8" t="s">
        <v>26</v>
      </c>
      <c r="T9" s="8" t="s">
        <v>27</v>
      </c>
      <c r="U9" s="8" t="s">
        <v>28</v>
      </c>
      <c r="V9" s="8" t="s">
        <v>29</v>
      </c>
      <c r="W9" s="8" t="s">
        <v>25</v>
      </c>
      <c r="X9" s="8" t="s">
        <v>26</v>
      </c>
      <c r="Y9" s="8" t="s">
        <v>27</v>
      </c>
      <c r="Z9" s="8" t="s">
        <v>28</v>
      </c>
      <c r="AA9" s="8" t="s">
        <v>29</v>
      </c>
      <c r="AB9" s="8" t="s">
        <v>25</v>
      </c>
      <c r="AC9" s="8" t="s">
        <v>26</v>
      </c>
      <c r="AD9" s="8" t="s">
        <v>27</v>
      </c>
      <c r="AE9" s="8" t="s">
        <v>28</v>
      </c>
      <c r="AF9" s="8" t="s">
        <v>29</v>
      </c>
      <c r="AG9" s="8" t="s">
        <v>25</v>
      </c>
      <c r="AH9" s="8" t="s">
        <v>26</v>
      </c>
      <c r="AI9" s="8" t="s">
        <v>27</v>
      </c>
      <c r="AJ9" s="8" t="s">
        <v>28</v>
      </c>
      <c r="AK9" s="8" t="s">
        <v>29</v>
      </c>
      <c r="AL9" s="8" t="s">
        <v>25</v>
      </c>
      <c r="AM9" s="8" t="s">
        <v>26</v>
      </c>
      <c r="AN9" s="8" t="s">
        <v>27</v>
      </c>
      <c r="AO9" s="8" t="s">
        <v>28</v>
      </c>
      <c r="AP9" s="8" t="s">
        <v>29</v>
      </c>
      <c r="AQ9" s="3" t="s">
        <v>25</v>
      </c>
      <c r="AR9" s="3" t="s">
        <v>26</v>
      </c>
      <c r="AS9" s="3" t="s">
        <v>27</v>
      </c>
      <c r="AT9" s="3" t="s">
        <v>28</v>
      </c>
      <c r="AU9" s="3" t="s">
        <v>29</v>
      </c>
      <c r="AV9" s="3" t="s">
        <v>25</v>
      </c>
      <c r="AW9" s="3" t="s">
        <v>26</v>
      </c>
      <c r="AX9" s="3" t="s">
        <v>27</v>
      </c>
      <c r="AY9" s="3" t="s">
        <v>28</v>
      </c>
      <c r="AZ9" s="3" t="s">
        <v>29</v>
      </c>
      <c r="BA9" s="154"/>
    </row>
    <row r="10" spans="1:53" ht="15.75" thickBot="1" x14ac:dyDescent="0.3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3">
        <v>44</v>
      </c>
      <c r="AS10" s="3">
        <v>45</v>
      </c>
      <c r="AT10" s="3">
        <v>46</v>
      </c>
      <c r="AU10" s="3">
        <v>47</v>
      </c>
      <c r="AV10" s="3">
        <v>48</v>
      </c>
      <c r="AW10" s="3">
        <v>49</v>
      </c>
      <c r="AX10" s="3">
        <v>50</v>
      </c>
      <c r="AY10" s="3">
        <v>51</v>
      </c>
      <c r="AZ10" s="3">
        <v>52</v>
      </c>
      <c r="BA10" s="3">
        <v>53</v>
      </c>
    </row>
    <row r="11" spans="1:53" ht="15.75" thickBot="1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6"/>
      <c r="AR11" s="6"/>
      <c r="AS11" s="6"/>
      <c r="AT11" s="6"/>
      <c r="AU11" s="6"/>
      <c r="AV11" s="6"/>
      <c r="AW11" s="6"/>
      <c r="AX11" s="6"/>
      <c r="AY11" s="6"/>
      <c r="AZ11" s="12"/>
      <c r="BA11" s="13"/>
    </row>
    <row r="12" spans="1:53" x14ac:dyDescent="0.25">
      <c r="A12" s="1"/>
    </row>
    <row r="13" spans="1:53" ht="15.75" customHeight="1" x14ac:dyDescent="0.25"/>
    <row r="14" spans="1:53" ht="30" customHeight="1" x14ac:dyDescent="0.25"/>
    <row r="15" spans="1:53" ht="30" customHeight="1" x14ac:dyDescent="0.25"/>
    <row r="16" spans="1:53" ht="15.75" customHeight="1" x14ac:dyDescent="0.25"/>
  </sheetData>
  <mergeCells count="22">
    <mergeCell ref="BA7:BA9"/>
    <mergeCell ref="AB8:AF8"/>
    <mergeCell ref="AG8:AK8"/>
    <mergeCell ref="AL8:AP8"/>
    <mergeCell ref="AQ8:AU8"/>
    <mergeCell ref="AV8:AZ8"/>
    <mergeCell ref="A4:R4"/>
    <mergeCell ref="A5:R5"/>
    <mergeCell ref="A1:R1"/>
    <mergeCell ref="A3:R3"/>
    <mergeCell ref="H7:I8"/>
    <mergeCell ref="J7:L8"/>
    <mergeCell ref="M7:AZ7"/>
    <mergeCell ref="M8:Q8"/>
    <mergeCell ref="R8:V8"/>
    <mergeCell ref="W8:AA8"/>
    <mergeCell ref="A7:A9"/>
    <mergeCell ref="B7:B9"/>
    <mergeCell ref="C7:C9"/>
    <mergeCell ref="D7:D9"/>
    <mergeCell ref="E7:E9"/>
    <mergeCell ref="F7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A4" sqref="A4:R4"/>
    </sheetView>
  </sheetViews>
  <sheetFormatPr defaultRowHeight="15" x14ac:dyDescent="0.25"/>
  <sheetData>
    <row r="1" spans="1:26" x14ac:dyDescent="0.25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26" x14ac:dyDescent="0.25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26" x14ac:dyDescent="0.25">
      <c r="A3" s="137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26" x14ac:dyDescent="0.25">
      <c r="A4" s="137" t="s">
        <v>58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26" ht="15.75" thickBot="1" x14ac:dyDescent="0.3">
      <c r="A5" s="1"/>
    </row>
    <row r="6" spans="1:26" ht="15.75" customHeight="1" thickBot="1" x14ac:dyDescent="0.3">
      <c r="A6" s="153" t="s">
        <v>5</v>
      </c>
      <c r="B6" s="153" t="s">
        <v>45</v>
      </c>
      <c r="C6" s="153" t="s">
        <v>7</v>
      </c>
      <c r="D6" s="153" t="s">
        <v>19</v>
      </c>
      <c r="E6" s="153" t="s">
        <v>20</v>
      </c>
      <c r="F6" s="155" t="s">
        <v>46</v>
      </c>
      <c r="G6" s="157"/>
      <c r="H6" s="161" t="s">
        <v>47</v>
      </c>
      <c r="I6" s="162"/>
      <c r="J6" s="162"/>
      <c r="K6" s="162"/>
      <c r="L6" s="162"/>
      <c r="M6" s="162"/>
      <c r="N6" s="162"/>
      <c r="O6" s="162"/>
      <c r="P6" s="162"/>
      <c r="Q6" s="163"/>
      <c r="R6" s="161" t="s">
        <v>48</v>
      </c>
      <c r="S6" s="162"/>
      <c r="T6" s="162"/>
      <c r="U6" s="162"/>
      <c r="V6" s="162"/>
      <c r="W6" s="162"/>
      <c r="X6" s="162"/>
      <c r="Y6" s="163"/>
      <c r="Z6" s="153" t="s">
        <v>31</v>
      </c>
    </row>
    <row r="7" spans="1:26" ht="104.25" customHeight="1" thickBot="1" x14ac:dyDescent="0.3">
      <c r="A7" s="154"/>
      <c r="B7" s="154"/>
      <c r="C7" s="154"/>
      <c r="D7" s="154"/>
      <c r="E7" s="154"/>
      <c r="F7" s="158"/>
      <c r="G7" s="159"/>
      <c r="H7" s="161" t="s">
        <v>43</v>
      </c>
      <c r="I7" s="162"/>
      <c r="J7" s="162"/>
      <c r="K7" s="162"/>
      <c r="L7" s="163"/>
      <c r="M7" s="161" t="s">
        <v>24</v>
      </c>
      <c r="N7" s="162"/>
      <c r="O7" s="162"/>
      <c r="P7" s="162"/>
      <c r="Q7" s="163"/>
      <c r="R7" s="161" t="s">
        <v>55</v>
      </c>
      <c r="S7" s="163"/>
      <c r="T7" s="161" t="s">
        <v>56</v>
      </c>
      <c r="U7" s="163"/>
      <c r="V7" s="161" t="s">
        <v>57</v>
      </c>
      <c r="W7" s="163"/>
      <c r="X7" s="153" t="s">
        <v>59</v>
      </c>
      <c r="Y7" s="153" t="s">
        <v>49</v>
      </c>
      <c r="Z7" s="154"/>
    </row>
    <row r="8" spans="1:26" ht="120.75" thickBot="1" x14ac:dyDescent="0.3">
      <c r="A8" s="160"/>
      <c r="B8" s="160"/>
      <c r="C8" s="160"/>
      <c r="D8" s="160"/>
      <c r="E8" s="160"/>
      <c r="F8" s="3" t="s">
        <v>18</v>
      </c>
      <c r="G8" s="3" t="s">
        <v>24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50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43</v>
      </c>
      <c r="S8" s="3" t="s">
        <v>24</v>
      </c>
      <c r="T8" s="3" t="s">
        <v>43</v>
      </c>
      <c r="U8" s="3" t="s">
        <v>24</v>
      </c>
      <c r="V8" s="3" t="s">
        <v>43</v>
      </c>
      <c r="W8" s="3" t="s">
        <v>24</v>
      </c>
      <c r="X8" s="160"/>
      <c r="Y8" s="160"/>
      <c r="Z8" s="160"/>
    </row>
    <row r="9" spans="1:26" ht="15.75" thickBot="1" x14ac:dyDescent="0.3">
      <c r="A9" s="4">
        <v>1</v>
      </c>
      <c r="B9" s="3">
        <v>2</v>
      </c>
      <c r="C9" s="4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  <c r="M9" s="4">
        <v>13</v>
      </c>
      <c r="N9" s="3">
        <v>14</v>
      </c>
      <c r="O9" s="4">
        <v>15</v>
      </c>
      <c r="P9" s="3">
        <v>16</v>
      </c>
      <c r="Q9" s="4">
        <v>17</v>
      </c>
      <c r="R9" s="3">
        <v>18</v>
      </c>
      <c r="S9" s="4">
        <v>19</v>
      </c>
      <c r="T9" s="3">
        <v>20</v>
      </c>
      <c r="U9" s="4">
        <v>21</v>
      </c>
      <c r="V9" s="3">
        <v>22</v>
      </c>
      <c r="W9" s="4">
        <v>23</v>
      </c>
      <c r="X9" s="3">
        <v>24</v>
      </c>
      <c r="Y9" s="4">
        <v>25</v>
      </c>
      <c r="Z9" s="3">
        <v>26</v>
      </c>
    </row>
  </sheetData>
  <mergeCells count="20">
    <mergeCell ref="Z6:Z8"/>
    <mergeCell ref="H7:L7"/>
    <mergeCell ref="M7:Q7"/>
    <mergeCell ref="R7:S7"/>
    <mergeCell ref="T7:U7"/>
    <mergeCell ref="V7:W7"/>
    <mergeCell ref="X7:X8"/>
    <mergeCell ref="H6:Q6"/>
    <mergeCell ref="R6:Y6"/>
    <mergeCell ref="Y7:Y8"/>
    <mergeCell ref="F6:G7"/>
    <mergeCell ref="A2:R2"/>
    <mergeCell ref="A3:R3"/>
    <mergeCell ref="A4:Q4"/>
    <mergeCell ref="A1:Q1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A4" sqref="A4:R4"/>
    </sheetView>
  </sheetViews>
  <sheetFormatPr defaultRowHeight="15" x14ac:dyDescent="0.25"/>
  <cols>
    <col min="2" max="2" width="14.5703125" customWidth="1"/>
    <col min="4" max="4" width="11.42578125" customWidth="1"/>
    <col min="5" max="5" width="14.42578125" customWidth="1"/>
    <col min="6" max="7" width="8.28515625" bestFit="1" customWidth="1"/>
    <col min="8" max="8" width="6" bestFit="1" customWidth="1"/>
    <col min="9" max="9" width="5.28515625" bestFit="1" customWidth="1"/>
    <col min="10" max="10" width="6.42578125" bestFit="1" customWidth="1"/>
    <col min="11" max="11" width="4.140625" bestFit="1" customWidth="1"/>
    <col min="12" max="12" width="7.5703125" customWidth="1"/>
    <col min="15" max="15" width="6" bestFit="1" customWidth="1"/>
    <col min="16" max="16" width="5.28515625" bestFit="1" customWidth="1"/>
    <col min="17" max="17" width="6.42578125" bestFit="1" customWidth="1"/>
    <col min="18" max="18" width="4.140625" bestFit="1" customWidth="1"/>
    <col min="22" max="22" width="6" bestFit="1" customWidth="1"/>
    <col min="23" max="23" width="5.28515625" bestFit="1" customWidth="1"/>
    <col min="24" max="24" width="6.42578125" bestFit="1" customWidth="1"/>
    <col min="25" max="25" width="4.140625" bestFit="1" customWidth="1"/>
    <col min="26" max="26" width="6.42578125" bestFit="1" customWidth="1"/>
    <col min="29" max="29" width="6" bestFit="1" customWidth="1"/>
    <col min="30" max="30" width="5.28515625" bestFit="1" customWidth="1"/>
    <col min="31" max="31" width="6.42578125" bestFit="1" customWidth="1"/>
    <col min="32" max="32" width="4.140625" bestFit="1" customWidth="1"/>
    <col min="33" max="33" width="6.42578125" bestFit="1" customWidth="1"/>
    <col min="36" max="36" width="6" bestFit="1" customWidth="1"/>
    <col min="37" max="37" width="5.28515625" bestFit="1" customWidth="1"/>
    <col min="38" max="38" width="6.42578125" bestFit="1" customWidth="1"/>
    <col min="39" max="39" width="4.140625" bestFit="1" customWidth="1"/>
    <col min="41" max="42" width="8.28515625" bestFit="1" customWidth="1"/>
    <col min="43" max="43" width="6" bestFit="1" customWidth="1"/>
    <col min="44" max="44" width="5.28515625" bestFit="1" customWidth="1"/>
    <col min="45" max="45" width="6.42578125" bestFit="1" customWidth="1"/>
    <col min="46" max="46" width="4.140625" bestFit="1" customWidth="1"/>
    <col min="50" max="50" width="6" bestFit="1" customWidth="1"/>
    <col min="51" max="51" width="5.28515625" bestFit="1" customWidth="1"/>
    <col min="52" max="52" width="6.42578125" bestFit="1" customWidth="1"/>
    <col min="53" max="53" width="4.140625" bestFit="1" customWidth="1"/>
    <col min="57" max="57" width="6" bestFit="1" customWidth="1"/>
    <col min="58" max="58" width="5.28515625" bestFit="1" customWidth="1"/>
    <col min="59" max="59" width="6.42578125" bestFit="1" customWidth="1"/>
    <col min="60" max="60" width="4.140625" bestFit="1" customWidth="1"/>
  </cols>
  <sheetData>
    <row r="1" spans="1:62" s="15" customFormat="1" x14ac:dyDescent="0.25">
      <c r="A1" s="137" t="s">
        <v>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62" x14ac:dyDescent="0.25">
      <c r="A2" s="2"/>
    </row>
    <row r="3" spans="1:62" x14ac:dyDescent="0.25">
      <c r="A3" s="137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62" s="15" customFormat="1" x14ac:dyDescent="0.25">
      <c r="A4" s="7" t="s">
        <v>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62" x14ac:dyDescent="0.25">
      <c r="A5" s="164" t="s">
        <v>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62" x14ac:dyDescent="0.25">
      <c r="A6" s="1"/>
    </row>
    <row r="7" spans="1:62" ht="15.75" customHeight="1" x14ac:dyDescent="0.25">
      <c r="A7" s="149" t="s">
        <v>5</v>
      </c>
      <c r="B7" s="149" t="s">
        <v>6</v>
      </c>
      <c r="C7" s="149" t="s">
        <v>7</v>
      </c>
      <c r="D7" s="149" t="s">
        <v>60</v>
      </c>
      <c r="E7" s="149"/>
      <c r="F7" s="149" t="s">
        <v>61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 t="s">
        <v>31</v>
      </c>
    </row>
    <row r="8" spans="1:62" ht="15.75" customHeight="1" x14ac:dyDescent="0.25">
      <c r="A8" s="149"/>
      <c r="B8" s="149"/>
      <c r="C8" s="149"/>
      <c r="D8" s="149"/>
      <c r="E8" s="149"/>
      <c r="F8" s="149" t="s">
        <v>55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 t="s">
        <v>56</v>
      </c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 t="s">
        <v>57</v>
      </c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 t="s">
        <v>32</v>
      </c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</row>
    <row r="9" spans="1:62" ht="15" customHeight="1" x14ac:dyDescent="0.25">
      <c r="A9" s="149"/>
      <c r="B9" s="149"/>
      <c r="C9" s="149"/>
      <c r="D9" s="149"/>
      <c r="E9" s="149"/>
      <c r="F9" s="149" t="s">
        <v>70</v>
      </c>
      <c r="G9" s="149"/>
      <c r="H9" s="149"/>
      <c r="I9" s="149"/>
      <c r="J9" s="149"/>
      <c r="K9" s="149"/>
      <c r="L9" s="149"/>
      <c r="M9" s="149" t="s">
        <v>24</v>
      </c>
      <c r="N9" s="149"/>
      <c r="O9" s="149"/>
      <c r="P9" s="149"/>
      <c r="Q9" s="149"/>
      <c r="R9" s="149"/>
      <c r="S9" s="149"/>
      <c r="T9" s="149" t="s">
        <v>70</v>
      </c>
      <c r="U9" s="149"/>
      <c r="V9" s="149"/>
      <c r="W9" s="149"/>
      <c r="X9" s="149"/>
      <c r="Y9" s="149"/>
      <c r="Z9" s="149"/>
      <c r="AA9" s="149" t="s">
        <v>24</v>
      </c>
      <c r="AB9" s="149"/>
      <c r="AC9" s="149"/>
      <c r="AD9" s="149"/>
      <c r="AE9" s="149"/>
      <c r="AF9" s="149"/>
      <c r="AG9" s="149"/>
      <c r="AH9" s="149" t="s">
        <v>70</v>
      </c>
      <c r="AI9" s="149"/>
      <c r="AJ9" s="149"/>
      <c r="AK9" s="149"/>
      <c r="AL9" s="149"/>
      <c r="AM9" s="149"/>
      <c r="AN9" s="149"/>
      <c r="AO9" s="149" t="s">
        <v>24</v>
      </c>
      <c r="AP9" s="149"/>
      <c r="AQ9" s="149"/>
      <c r="AR9" s="149"/>
      <c r="AS9" s="149"/>
      <c r="AT9" s="149"/>
      <c r="AU9" s="149"/>
      <c r="AV9" s="149" t="s">
        <v>18</v>
      </c>
      <c r="AW9" s="149"/>
      <c r="AX9" s="149"/>
      <c r="AY9" s="149"/>
      <c r="AZ9" s="149"/>
      <c r="BA9" s="149"/>
      <c r="BB9" s="149"/>
      <c r="BC9" s="149" t="s">
        <v>24</v>
      </c>
      <c r="BD9" s="149"/>
      <c r="BE9" s="149"/>
      <c r="BF9" s="149"/>
      <c r="BG9" s="149"/>
      <c r="BH9" s="149"/>
      <c r="BI9" s="149"/>
      <c r="BJ9" s="149"/>
    </row>
    <row r="10" spans="1:62" ht="44.25" customHeight="1" x14ac:dyDescent="0.25">
      <c r="A10" s="149"/>
      <c r="B10" s="149"/>
      <c r="C10" s="149"/>
      <c r="D10" s="149" t="s">
        <v>18</v>
      </c>
      <c r="E10" s="149" t="s">
        <v>24</v>
      </c>
      <c r="F10" s="149" t="s">
        <v>62</v>
      </c>
      <c r="G10" s="149"/>
      <c r="H10" s="149" t="s">
        <v>63</v>
      </c>
      <c r="I10" s="149"/>
      <c r="J10" s="149"/>
      <c r="K10" s="149"/>
      <c r="L10" s="149"/>
      <c r="M10" s="149" t="s">
        <v>62</v>
      </c>
      <c r="N10" s="149"/>
      <c r="O10" s="149" t="s">
        <v>63</v>
      </c>
      <c r="P10" s="149"/>
      <c r="Q10" s="149"/>
      <c r="R10" s="149"/>
      <c r="S10" s="149"/>
      <c r="T10" s="149" t="s">
        <v>62</v>
      </c>
      <c r="U10" s="149"/>
      <c r="V10" s="149" t="s">
        <v>63</v>
      </c>
      <c r="W10" s="149"/>
      <c r="X10" s="149"/>
      <c r="Y10" s="149"/>
      <c r="Z10" s="149"/>
      <c r="AA10" s="149" t="s">
        <v>62</v>
      </c>
      <c r="AB10" s="149"/>
      <c r="AC10" s="149" t="s">
        <v>63</v>
      </c>
      <c r="AD10" s="149"/>
      <c r="AE10" s="149"/>
      <c r="AF10" s="149"/>
      <c r="AG10" s="149"/>
      <c r="AH10" s="149" t="s">
        <v>62</v>
      </c>
      <c r="AI10" s="149"/>
      <c r="AJ10" s="149" t="s">
        <v>63</v>
      </c>
      <c r="AK10" s="149"/>
      <c r="AL10" s="149"/>
      <c r="AM10" s="149"/>
      <c r="AN10" s="149"/>
      <c r="AO10" s="149" t="s">
        <v>62</v>
      </c>
      <c r="AP10" s="149"/>
      <c r="AQ10" s="149" t="s">
        <v>63</v>
      </c>
      <c r="AR10" s="149"/>
      <c r="AS10" s="149"/>
      <c r="AT10" s="149"/>
      <c r="AU10" s="149"/>
      <c r="AV10" s="149" t="s">
        <v>62</v>
      </c>
      <c r="AW10" s="149"/>
      <c r="AX10" s="149" t="s">
        <v>63</v>
      </c>
      <c r="AY10" s="149"/>
      <c r="AZ10" s="149"/>
      <c r="BA10" s="149"/>
      <c r="BB10" s="149"/>
      <c r="BC10" s="149" t="s">
        <v>62</v>
      </c>
      <c r="BD10" s="149"/>
      <c r="BE10" s="149" t="s">
        <v>63</v>
      </c>
      <c r="BF10" s="149"/>
      <c r="BG10" s="149"/>
      <c r="BH10" s="149"/>
      <c r="BI10" s="149"/>
      <c r="BJ10" s="149"/>
    </row>
    <row r="11" spans="1:62" ht="36" x14ac:dyDescent="0.25">
      <c r="A11" s="149"/>
      <c r="B11" s="149"/>
      <c r="C11" s="149"/>
      <c r="D11" s="149"/>
      <c r="E11" s="149"/>
      <c r="F11" s="10" t="s">
        <v>64</v>
      </c>
      <c r="G11" s="10" t="s">
        <v>64</v>
      </c>
      <c r="H11" s="10" t="s">
        <v>65</v>
      </c>
      <c r="I11" s="10" t="s">
        <v>66</v>
      </c>
      <c r="J11" s="10" t="s">
        <v>67</v>
      </c>
      <c r="K11" s="10" t="s">
        <v>68</v>
      </c>
      <c r="L11" s="10" t="s">
        <v>69</v>
      </c>
      <c r="M11" s="10" t="s">
        <v>64</v>
      </c>
      <c r="N11" s="10" t="s">
        <v>64</v>
      </c>
      <c r="O11" s="10" t="s">
        <v>65</v>
      </c>
      <c r="P11" s="10" t="s">
        <v>66</v>
      </c>
      <c r="Q11" s="10" t="s">
        <v>67</v>
      </c>
      <c r="R11" s="10" t="s">
        <v>68</v>
      </c>
      <c r="S11" s="10" t="s">
        <v>69</v>
      </c>
      <c r="T11" s="10" t="s">
        <v>64</v>
      </c>
      <c r="U11" s="10" t="s">
        <v>64</v>
      </c>
      <c r="V11" s="10" t="s">
        <v>65</v>
      </c>
      <c r="W11" s="10" t="s">
        <v>66</v>
      </c>
      <c r="X11" s="10" t="s">
        <v>67</v>
      </c>
      <c r="Y11" s="10" t="s">
        <v>68</v>
      </c>
      <c r="Z11" s="10" t="s">
        <v>69</v>
      </c>
      <c r="AA11" s="10" t="s">
        <v>64</v>
      </c>
      <c r="AB11" s="10" t="s">
        <v>64</v>
      </c>
      <c r="AC11" s="10" t="s">
        <v>65</v>
      </c>
      <c r="AD11" s="10" t="s">
        <v>66</v>
      </c>
      <c r="AE11" s="10" t="s">
        <v>67</v>
      </c>
      <c r="AF11" s="10" t="s">
        <v>68</v>
      </c>
      <c r="AG11" s="10" t="s">
        <v>69</v>
      </c>
      <c r="AH11" s="10" t="s">
        <v>64</v>
      </c>
      <c r="AI11" s="10" t="s">
        <v>64</v>
      </c>
      <c r="AJ11" s="10" t="s">
        <v>65</v>
      </c>
      <c r="AK11" s="10" t="s">
        <v>66</v>
      </c>
      <c r="AL11" s="10" t="s">
        <v>67</v>
      </c>
      <c r="AM11" s="10" t="s">
        <v>68</v>
      </c>
      <c r="AN11" s="10" t="s">
        <v>69</v>
      </c>
      <c r="AO11" s="10" t="s">
        <v>64</v>
      </c>
      <c r="AP11" s="10" t="s">
        <v>64</v>
      </c>
      <c r="AQ11" s="10" t="s">
        <v>65</v>
      </c>
      <c r="AR11" s="10" t="s">
        <v>66</v>
      </c>
      <c r="AS11" s="10" t="s">
        <v>67</v>
      </c>
      <c r="AT11" s="10" t="s">
        <v>68</v>
      </c>
      <c r="AU11" s="10" t="s">
        <v>69</v>
      </c>
      <c r="AV11" s="10" t="s">
        <v>64</v>
      </c>
      <c r="AW11" s="10" t="s">
        <v>64</v>
      </c>
      <c r="AX11" s="10" t="s">
        <v>65</v>
      </c>
      <c r="AY11" s="10" t="s">
        <v>66</v>
      </c>
      <c r="AZ11" s="10" t="s">
        <v>67</v>
      </c>
      <c r="BA11" s="10" t="s">
        <v>68</v>
      </c>
      <c r="BB11" s="10" t="s">
        <v>69</v>
      </c>
      <c r="BC11" s="10" t="s">
        <v>64</v>
      </c>
      <c r="BD11" s="10" t="s">
        <v>64</v>
      </c>
      <c r="BE11" s="10" t="s">
        <v>65</v>
      </c>
      <c r="BF11" s="10" t="s">
        <v>66</v>
      </c>
      <c r="BG11" s="10" t="s">
        <v>67</v>
      </c>
      <c r="BH11" s="10" t="s">
        <v>68</v>
      </c>
      <c r="BI11" s="10" t="s">
        <v>69</v>
      </c>
      <c r="BJ11" s="149"/>
    </row>
    <row r="12" spans="1:62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10">
        <v>29</v>
      </c>
      <c r="AD12" s="10">
        <v>30</v>
      </c>
      <c r="AE12" s="10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10">
        <v>41</v>
      </c>
      <c r="AP12" s="10">
        <v>42</v>
      </c>
      <c r="AQ12" s="10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10">
        <v>54</v>
      </c>
      <c r="BC12" s="10">
        <v>55</v>
      </c>
      <c r="BD12" s="10">
        <v>56</v>
      </c>
      <c r="BE12" s="10">
        <v>57</v>
      </c>
      <c r="BF12" s="10">
        <v>58</v>
      </c>
      <c r="BG12" s="10">
        <v>59</v>
      </c>
      <c r="BH12" s="10">
        <v>60</v>
      </c>
      <c r="BI12" s="10">
        <v>61</v>
      </c>
      <c r="BJ12" s="10">
        <v>62</v>
      </c>
    </row>
    <row r="13" spans="1:62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x14ac:dyDescent="0.25">
      <c r="A14" s="1"/>
    </row>
  </sheetData>
  <mergeCells count="39">
    <mergeCell ref="AC10:AG10"/>
    <mergeCell ref="AH8:AU8"/>
    <mergeCell ref="AH10:AI10"/>
    <mergeCell ref="AJ10:AN10"/>
    <mergeCell ref="AO10:AP10"/>
    <mergeCell ref="AH9:AN9"/>
    <mergeCell ref="AO9:AU9"/>
    <mergeCell ref="F7:BI7"/>
    <mergeCell ref="BJ7:BJ11"/>
    <mergeCell ref="AQ10:AU10"/>
    <mergeCell ref="AV8:BI8"/>
    <mergeCell ref="AV9:BB9"/>
    <mergeCell ref="BC9:BI9"/>
    <mergeCell ref="AV10:AW10"/>
    <mergeCell ref="AX10:BB10"/>
    <mergeCell ref="BC10:BD10"/>
    <mergeCell ref="BE10:BI10"/>
    <mergeCell ref="T10:U10"/>
    <mergeCell ref="V10:Z10"/>
    <mergeCell ref="AA10:AB10"/>
    <mergeCell ref="T8:AG8"/>
    <mergeCell ref="T9:Z9"/>
    <mergeCell ref="AA9:AG9"/>
    <mergeCell ref="A5:Q5"/>
    <mergeCell ref="A1:Q1"/>
    <mergeCell ref="O10:S10"/>
    <mergeCell ref="M9:S9"/>
    <mergeCell ref="D10:D11"/>
    <mergeCell ref="E10:E11"/>
    <mergeCell ref="F10:G10"/>
    <mergeCell ref="H10:L10"/>
    <mergeCell ref="M10:N10"/>
    <mergeCell ref="A7:A11"/>
    <mergeCell ref="B7:B11"/>
    <mergeCell ref="C7:C11"/>
    <mergeCell ref="D7:E9"/>
    <mergeCell ref="F9:L9"/>
    <mergeCell ref="F8:S8"/>
    <mergeCell ref="A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13" zoomScale="95" zoomScaleNormal="95" workbookViewId="0">
      <selection activeCell="A7" sqref="A7:P7"/>
    </sheetView>
  </sheetViews>
  <sheetFormatPr defaultRowHeight="12.75" x14ac:dyDescent="0.2"/>
  <cols>
    <col min="1" max="1" width="13.140625" style="42" customWidth="1"/>
    <col min="2" max="2" width="47.85546875" style="42" customWidth="1"/>
    <col min="3" max="3" width="23.85546875" style="42" customWidth="1"/>
    <col min="4" max="4" width="16.28515625" style="42" customWidth="1"/>
    <col min="5" max="5" width="15" style="42" customWidth="1"/>
    <col min="6" max="6" width="13" style="42" customWidth="1"/>
    <col min="7" max="7" width="15.85546875" style="42" customWidth="1"/>
    <col min="8" max="8" width="9.140625" style="42"/>
    <col min="9" max="9" width="16.140625" style="42" customWidth="1"/>
    <col min="10" max="10" width="9.140625" style="42"/>
    <col min="11" max="11" width="15.28515625" style="42" customWidth="1"/>
    <col min="12" max="12" width="9.140625" style="42"/>
    <col min="13" max="13" width="17.28515625" style="42" customWidth="1"/>
    <col min="14" max="14" width="15.140625" style="42" customWidth="1"/>
    <col min="15" max="15" width="17.28515625" style="42" customWidth="1"/>
    <col min="16" max="16" width="12.5703125" style="42" customWidth="1"/>
    <col min="17" max="17" width="18.28515625" style="42" customWidth="1"/>
    <col min="18" max="16384" width="9.140625" style="42"/>
  </cols>
  <sheetData>
    <row r="1" spans="1:48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8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8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8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8" x14ac:dyDescent="0.2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8" x14ac:dyDescent="0.2">
      <c r="A6" s="122" t="s">
        <v>379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8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8" x14ac:dyDescent="0.2">
      <c r="A8" s="121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8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8" x14ac:dyDescent="0.2">
      <c r="A10" s="121" t="s">
        <v>77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8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8" x14ac:dyDescent="0.2">
      <c r="A12" s="121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8" x14ac:dyDescent="0.2">
      <c r="A13" s="121" t="s">
        <v>78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8" x14ac:dyDescent="0.2">
      <c r="A14" s="4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8"/>
      <c r="AV14" s="78"/>
    </row>
    <row r="15" spans="1:48" s="76" customFormat="1" ht="15.75" customHeight="1" x14ac:dyDescent="0.2">
      <c r="A15" s="119" t="s">
        <v>5</v>
      </c>
      <c r="B15" s="119" t="s">
        <v>6</v>
      </c>
      <c r="C15" s="119" t="s">
        <v>7</v>
      </c>
      <c r="D15" s="119" t="s">
        <v>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  <c r="AU15" s="80"/>
      <c r="AV15" s="80"/>
    </row>
    <row r="16" spans="1:48" s="76" customFormat="1" ht="41.25" customHeight="1" x14ac:dyDescent="0.2">
      <c r="A16" s="119"/>
      <c r="B16" s="119"/>
      <c r="C16" s="119"/>
      <c r="D16" s="119" t="s">
        <v>9</v>
      </c>
      <c r="E16" s="119"/>
      <c r="F16" s="119" t="s">
        <v>10</v>
      </c>
      <c r="G16" s="119"/>
      <c r="H16" s="119" t="s">
        <v>12</v>
      </c>
      <c r="I16" s="119"/>
      <c r="J16" s="119" t="s">
        <v>13</v>
      </c>
      <c r="K16" s="119"/>
      <c r="L16" s="119" t="s">
        <v>14</v>
      </c>
      <c r="M16" s="119"/>
      <c r="N16" s="119" t="s">
        <v>15</v>
      </c>
      <c r="O16" s="119"/>
      <c r="P16" s="119" t="s">
        <v>16</v>
      </c>
      <c r="Q16" s="11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9" s="76" customFormat="1" ht="90.75" customHeight="1" x14ac:dyDescent="0.2">
      <c r="A17" s="119"/>
      <c r="B17" s="119"/>
      <c r="C17" s="119"/>
      <c r="D17" s="119"/>
      <c r="E17" s="119"/>
      <c r="F17" s="119" t="s">
        <v>11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9" s="76" customFormat="1" ht="75" customHeight="1" x14ac:dyDescent="0.2">
      <c r="A18" s="119"/>
      <c r="B18" s="119"/>
      <c r="C18" s="119"/>
      <c r="D18" s="119" t="s">
        <v>17</v>
      </c>
      <c r="E18" s="119"/>
      <c r="F18" s="119" t="s">
        <v>17</v>
      </c>
      <c r="G18" s="119"/>
      <c r="H18" s="119" t="s">
        <v>17</v>
      </c>
      <c r="I18" s="119"/>
      <c r="J18" s="119" t="s">
        <v>17</v>
      </c>
      <c r="K18" s="119"/>
      <c r="L18" s="119" t="s">
        <v>17</v>
      </c>
      <c r="M18" s="119"/>
      <c r="N18" s="119" t="s">
        <v>17</v>
      </c>
      <c r="O18" s="119"/>
      <c r="P18" s="119" t="s">
        <v>17</v>
      </c>
      <c r="Q18" s="119"/>
    </row>
    <row r="19" spans="1:49" s="76" customFormat="1" ht="51" x14ac:dyDescent="0.2">
      <c r="A19" s="119"/>
      <c r="B19" s="119"/>
      <c r="C19" s="119"/>
      <c r="D19" s="20" t="s">
        <v>70</v>
      </c>
      <c r="E19" s="20" t="s">
        <v>24</v>
      </c>
      <c r="F19" s="20" t="s">
        <v>70</v>
      </c>
      <c r="G19" s="20" t="s">
        <v>24</v>
      </c>
      <c r="H19" s="20" t="s">
        <v>70</v>
      </c>
      <c r="I19" s="20" t="s">
        <v>24</v>
      </c>
      <c r="J19" s="20" t="s">
        <v>70</v>
      </c>
      <c r="K19" s="20" t="s">
        <v>24</v>
      </c>
      <c r="L19" s="20" t="s">
        <v>70</v>
      </c>
      <c r="M19" s="20" t="s">
        <v>24</v>
      </c>
      <c r="N19" s="20" t="s">
        <v>70</v>
      </c>
      <c r="O19" s="20" t="s">
        <v>24</v>
      </c>
      <c r="P19" s="20" t="s">
        <v>70</v>
      </c>
      <c r="Q19" s="20" t="s">
        <v>24</v>
      </c>
    </row>
    <row r="20" spans="1:49" x14ac:dyDescent="0.2">
      <c r="A20" s="21">
        <v>1</v>
      </c>
      <c r="B20" s="21">
        <v>2</v>
      </c>
      <c r="C20" s="21">
        <v>3</v>
      </c>
      <c r="D20" s="32" t="s">
        <v>79</v>
      </c>
      <c r="E20" s="32" t="s">
        <v>80</v>
      </c>
      <c r="F20" s="32" t="s">
        <v>81</v>
      </c>
      <c r="G20" s="32" t="s">
        <v>82</v>
      </c>
      <c r="H20" s="32" t="s">
        <v>83</v>
      </c>
      <c r="I20" s="32" t="s">
        <v>84</v>
      </c>
      <c r="J20" s="32" t="s">
        <v>85</v>
      </c>
      <c r="K20" s="32" t="s">
        <v>86</v>
      </c>
      <c r="L20" s="32" t="s">
        <v>87</v>
      </c>
      <c r="M20" s="32" t="s">
        <v>88</v>
      </c>
      <c r="N20" s="32" t="s">
        <v>89</v>
      </c>
      <c r="O20" s="32" t="s">
        <v>90</v>
      </c>
      <c r="P20" s="32" t="s">
        <v>91</v>
      </c>
      <c r="Q20" s="32" t="s">
        <v>92</v>
      </c>
    </row>
    <row r="21" spans="1:49" x14ac:dyDescent="0.2">
      <c r="A21" s="35">
        <v>0</v>
      </c>
      <c r="B21" s="36" t="s">
        <v>180</v>
      </c>
      <c r="C21" s="35" t="s">
        <v>193</v>
      </c>
      <c r="D21" s="20" t="s">
        <v>119</v>
      </c>
      <c r="E21" s="20" t="s">
        <v>119</v>
      </c>
      <c r="F21" s="20" t="s">
        <v>119</v>
      </c>
      <c r="G21" s="20" t="s">
        <v>119</v>
      </c>
      <c r="H21" s="20" t="s">
        <v>119</v>
      </c>
      <c r="I21" s="20" t="s">
        <v>119</v>
      </c>
      <c r="J21" s="20" t="s">
        <v>119</v>
      </c>
      <c r="K21" s="20" t="s">
        <v>119</v>
      </c>
      <c r="L21" s="20" t="s">
        <v>119</v>
      </c>
      <c r="M21" s="20" t="s">
        <v>119</v>
      </c>
      <c r="N21" s="20" t="s">
        <v>119</v>
      </c>
      <c r="O21" s="20" t="s">
        <v>119</v>
      </c>
      <c r="P21" s="20" t="s">
        <v>119</v>
      </c>
      <c r="Q21" s="20" t="s">
        <v>119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</row>
    <row r="22" spans="1:49" x14ac:dyDescent="0.2">
      <c r="A22" s="21" t="s">
        <v>181</v>
      </c>
      <c r="B22" s="33" t="s">
        <v>182</v>
      </c>
      <c r="C22" s="21" t="s">
        <v>193</v>
      </c>
      <c r="D22" s="20" t="s">
        <v>119</v>
      </c>
      <c r="E22" s="20" t="s">
        <v>119</v>
      </c>
      <c r="F22" s="20" t="s">
        <v>119</v>
      </c>
      <c r="G22" s="20" t="s">
        <v>119</v>
      </c>
      <c r="H22" s="20" t="s">
        <v>119</v>
      </c>
      <c r="I22" s="20" t="s">
        <v>119</v>
      </c>
      <c r="J22" s="20" t="s">
        <v>119</v>
      </c>
      <c r="K22" s="20" t="s">
        <v>119</v>
      </c>
      <c r="L22" s="20" t="s">
        <v>119</v>
      </c>
      <c r="M22" s="20" t="s">
        <v>119</v>
      </c>
      <c r="N22" s="20" t="s">
        <v>119</v>
      </c>
      <c r="O22" s="20" t="s">
        <v>119</v>
      </c>
      <c r="P22" s="20" t="s">
        <v>119</v>
      </c>
      <c r="Q22" s="20" t="s">
        <v>119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</row>
    <row r="23" spans="1:49" ht="25.5" x14ac:dyDescent="0.2">
      <c r="A23" s="21" t="s">
        <v>183</v>
      </c>
      <c r="B23" s="33" t="s">
        <v>184</v>
      </c>
      <c r="C23" s="21" t="s">
        <v>193</v>
      </c>
      <c r="D23" s="20" t="s">
        <v>119</v>
      </c>
      <c r="E23" s="20" t="s">
        <v>119</v>
      </c>
      <c r="F23" s="20" t="s">
        <v>119</v>
      </c>
      <c r="G23" s="20" t="s">
        <v>119</v>
      </c>
      <c r="H23" s="20" t="s">
        <v>119</v>
      </c>
      <c r="I23" s="20" t="s">
        <v>119</v>
      </c>
      <c r="J23" s="20" t="s">
        <v>119</v>
      </c>
      <c r="K23" s="20" t="s">
        <v>119</v>
      </c>
      <c r="L23" s="20" t="s">
        <v>119</v>
      </c>
      <c r="M23" s="20" t="s">
        <v>119</v>
      </c>
      <c r="N23" s="20" t="s">
        <v>119</v>
      </c>
      <c r="O23" s="20" t="s">
        <v>119</v>
      </c>
      <c r="P23" s="20" t="s">
        <v>119</v>
      </c>
      <c r="Q23" s="20" t="s">
        <v>119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</row>
    <row r="24" spans="1:49" ht="38.25" x14ac:dyDescent="0.2">
      <c r="A24" s="21" t="s">
        <v>185</v>
      </c>
      <c r="B24" s="33" t="s">
        <v>186</v>
      </c>
      <c r="C24" s="21" t="s">
        <v>193</v>
      </c>
      <c r="D24" s="20" t="s">
        <v>119</v>
      </c>
      <c r="E24" s="20" t="s">
        <v>119</v>
      </c>
      <c r="F24" s="20" t="s">
        <v>119</v>
      </c>
      <c r="G24" s="20" t="s">
        <v>119</v>
      </c>
      <c r="H24" s="20" t="s">
        <v>119</v>
      </c>
      <c r="I24" s="20" t="s">
        <v>119</v>
      </c>
      <c r="J24" s="20" t="s">
        <v>119</v>
      </c>
      <c r="K24" s="20" t="s">
        <v>119</v>
      </c>
      <c r="L24" s="20" t="s">
        <v>119</v>
      </c>
      <c r="M24" s="20" t="s">
        <v>119</v>
      </c>
      <c r="N24" s="20" t="s">
        <v>119</v>
      </c>
      <c r="O24" s="20" t="s">
        <v>119</v>
      </c>
      <c r="P24" s="20" t="s">
        <v>119</v>
      </c>
      <c r="Q24" s="20" t="s">
        <v>119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49" ht="25.5" x14ac:dyDescent="0.2">
      <c r="A25" s="21" t="s">
        <v>187</v>
      </c>
      <c r="B25" s="33" t="s">
        <v>188</v>
      </c>
      <c r="C25" s="21" t="s">
        <v>193</v>
      </c>
      <c r="D25" s="20" t="s">
        <v>119</v>
      </c>
      <c r="E25" s="20" t="s">
        <v>119</v>
      </c>
      <c r="F25" s="20" t="s">
        <v>119</v>
      </c>
      <c r="G25" s="20" t="s">
        <v>119</v>
      </c>
      <c r="H25" s="20" t="s">
        <v>119</v>
      </c>
      <c r="I25" s="20" t="s">
        <v>119</v>
      </c>
      <c r="J25" s="20" t="s">
        <v>119</v>
      </c>
      <c r="K25" s="20" t="s">
        <v>119</v>
      </c>
      <c r="L25" s="20" t="s">
        <v>119</v>
      </c>
      <c r="M25" s="20" t="s">
        <v>119</v>
      </c>
      <c r="N25" s="20" t="s">
        <v>119</v>
      </c>
      <c r="O25" s="20" t="s">
        <v>119</v>
      </c>
      <c r="P25" s="20" t="s">
        <v>119</v>
      </c>
      <c r="Q25" s="20" t="s">
        <v>119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</row>
    <row r="26" spans="1:49" ht="25.5" x14ac:dyDescent="0.2">
      <c r="A26" s="21" t="s">
        <v>189</v>
      </c>
      <c r="B26" s="33" t="s">
        <v>190</v>
      </c>
      <c r="C26" s="21" t="s">
        <v>193</v>
      </c>
      <c r="D26" s="20" t="s">
        <v>119</v>
      </c>
      <c r="E26" s="20" t="s">
        <v>119</v>
      </c>
      <c r="F26" s="20" t="s">
        <v>119</v>
      </c>
      <c r="G26" s="20" t="s">
        <v>119</v>
      </c>
      <c r="H26" s="20" t="s">
        <v>119</v>
      </c>
      <c r="I26" s="20" t="s">
        <v>119</v>
      </c>
      <c r="J26" s="20" t="s">
        <v>119</v>
      </c>
      <c r="K26" s="20" t="s">
        <v>119</v>
      </c>
      <c r="L26" s="20" t="s">
        <v>119</v>
      </c>
      <c r="M26" s="20" t="s">
        <v>119</v>
      </c>
      <c r="N26" s="20" t="s">
        <v>119</v>
      </c>
      <c r="O26" s="20" t="s">
        <v>119</v>
      </c>
      <c r="P26" s="20" t="s">
        <v>119</v>
      </c>
      <c r="Q26" s="20" t="s">
        <v>119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</row>
    <row r="27" spans="1:49" x14ac:dyDescent="0.2">
      <c r="A27" s="21" t="s">
        <v>191</v>
      </c>
      <c r="B27" s="33" t="s">
        <v>192</v>
      </c>
      <c r="C27" s="21" t="s">
        <v>193</v>
      </c>
      <c r="D27" s="20" t="s">
        <v>119</v>
      </c>
      <c r="E27" s="20" t="s">
        <v>119</v>
      </c>
      <c r="F27" s="20" t="s">
        <v>119</v>
      </c>
      <c r="G27" s="20" t="s">
        <v>119</v>
      </c>
      <c r="H27" s="20" t="s">
        <v>119</v>
      </c>
      <c r="I27" s="20" t="s">
        <v>119</v>
      </c>
      <c r="J27" s="20" t="s">
        <v>119</v>
      </c>
      <c r="K27" s="20" t="s">
        <v>119</v>
      </c>
      <c r="L27" s="20" t="s">
        <v>119</v>
      </c>
      <c r="M27" s="20" t="s">
        <v>119</v>
      </c>
      <c r="N27" s="20" t="s">
        <v>119</v>
      </c>
      <c r="O27" s="20" t="s">
        <v>119</v>
      </c>
      <c r="P27" s="20" t="s">
        <v>119</v>
      </c>
      <c r="Q27" s="20" t="s">
        <v>119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49" x14ac:dyDescent="0.2">
      <c r="A28" s="21">
        <v>1</v>
      </c>
      <c r="B28" s="33" t="s">
        <v>194</v>
      </c>
      <c r="C28" s="21" t="s">
        <v>193</v>
      </c>
      <c r="D28" s="20" t="s">
        <v>119</v>
      </c>
      <c r="E28" s="20" t="s">
        <v>119</v>
      </c>
      <c r="F28" s="20" t="s">
        <v>119</v>
      </c>
      <c r="G28" s="20" t="s">
        <v>119</v>
      </c>
      <c r="H28" s="20" t="s">
        <v>119</v>
      </c>
      <c r="I28" s="20" t="s">
        <v>119</v>
      </c>
      <c r="J28" s="20" t="s">
        <v>119</v>
      </c>
      <c r="K28" s="20" t="s">
        <v>119</v>
      </c>
      <c r="L28" s="20" t="s">
        <v>119</v>
      </c>
      <c r="M28" s="20" t="s">
        <v>119</v>
      </c>
      <c r="N28" s="20" t="s">
        <v>119</v>
      </c>
      <c r="O28" s="20" t="s">
        <v>119</v>
      </c>
      <c r="P28" s="20" t="s">
        <v>119</v>
      </c>
      <c r="Q28" s="20" t="s">
        <v>119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</row>
    <row r="29" spans="1:49" x14ac:dyDescent="0.2">
      <c r="A29" s="21" t="s">
        <v>196</v>
      </c>
      <c r="B29" s="33" t="s">
        <v>195</v>
      </c>
      <c r="C29" s="21" t="s">
        <v>193</v>
      </c>
      <c r="D29" s="20" t="s">
        <v>119</v>
      </c>
      <c r="E29" s="20" t="s">
        <v>119</v>
      </c>
      <c r="F29" s="20" t="s">
        <v>119</v>
      </c>
      <c r="G29" s="20" t="s">
        <v>119</v>
      </c>
      <c r="H29" s="20" t="s">
        <v>119</v>
      </c>
      <c r="I29" s="20" t="s">
        <v>119</v>
      </c>
      <c r="J29" s="20" t="s">
        <v>119</v>
      </c>
      <c r="K29" s="20" t="s">
        <v>119</v>
      </c>
      <c r="L29" s="20" t="s">
        <v>119</v>
      </c>
      <c r="M29" s="20" t="s">
        <v>119</v>
      </c>
      <c r="N29" s="20" t="s">
        <v>119</v>
      </c>
      <c r="O29" s="20" t="s">
        <v>119</v>
      </c>
      <c r="P29" s="20" t="s">
        <v>119</v>
      </c>
      <c r="Q29" s="20" t="s">
        <v>119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49" x14ac:dyDescent="0.2">
      <c r="A30" s="21" t="s">
        <v>196</v>
      </c>
      <c r="B30" s="26" t="s">
        <v>94</v>
      </c>
      <c r="C30" s="26" t="s">
        <v>105</v>
      </c>
      <c r="D30" s="20" t="s">
        <v>119</v>
      </c>
      <c r="E30" s="20" t="s">
        <v>119</v>
      </c>
      <c r="F30" s="20" t="s">
        <v>119</v>
      </c>
      <c r="G30" s="20" t="s">
        <v>119</v>
      </c>
      <c r="H30" s="20" t="s">
        <v>119</v>
      </c>
      <c r="I30" s="20" t="s">
        <v>119</v>
      </c>
      <c r="J30" s="20" t="s">
        <v>119</v>
      </c>
      <c r="K30" s="20" t="s">
        <v>119</v>
      </c>
      <c r="L30" s="20" t="s">
        <v>119</v>
      </c>
      <c r="M30" s="20" t="s">
        <v>119</v>
      </c>
      <c r="N30" s="20" t="s">
        <v>119</v>
      </c>
      <c r="O30" s="20" t="s">
        <v>119</v>
      </c>
      <c r="P30" s="20" t="s">
        <v>119</v>
      </c>
      <c r="Q30" s="20" t="s">
        <v>119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</row>
    <row r="31" spans="1:49" ht="40.5" customHeight="1" x14ac:dyDescent="0.2">
      <c r="A31" s="21" t="s">
        <v>196</v>
      </c>
      <c r="B31" s="26" t="s">
        <v>95</v>
      </c>
      <c r="C31" s="26" t="s">
        <v>106</v>
      </c>
      <c r="D31" s="20" t="s">
        <v>119</v>
      </c>
      <c r="E31" s="20" t="s">
        <v>119</v>
      </c>
      <c r="F31" s="20" t="s">
        <v>119</v>
      </c>
      <c r="G31" s="20" t="s">
        <v>119</v>
      </c>
      <c r="H31" s="20" t="s">
        <v>119</v>
      </c>
      <c r="I31" s="20" t="s">
        <v>119</v>
      </c>
      <c r="J31" s="20" t="s">
        <v>119</v>
      </c>
      <c r="K31" s="20" t="s">
        <v>119</v>
      </c>
      <c r="L31" s="20" t="s">
        <v>119</v>
      </c>
      <c r="M31" s="20" t="s">
        <v>119</v>
      </c>
      <c r="N31" s="20" t="s">
        <v>119</v>
      </c>
      <c r="O31" s="20" t="s">
        <v>119</v>
      </c>
      <c r="P31" s="20" t="s">
        <v>119</v>
      </c>
      <c r="Q31" s="20" t="s">
        <v>119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</row>
    <row r="32" spans="1:49" x14ac:dyDescent="0.2">
      <c r="A32" s="21" t="s">
        <v>196</v>
      </c>
      <c r="B32" s="26" t="s">
        <v>96</v>
      </c>
      <c r="C32" s="26" t="s">
        <v>107</v>
      </c>
      <c r="D32" s="20" t="s">
        <v>119</v>
      </c>
      <c r="E32" s="20" t="s">
        <v>119</v>
      </c>
      <c r="F32" s="20" t="s">
        <v>119</v>
      </c>
      <c r="G32" s="20" t="s">
        <v>119</v>
      </c>
      <c r="H32" s="20" t="s">
        <v>119</v>
      </c>
      <c r="I32" s="20" t="s">
        <v>119</v>
      </c>
      <c r="J32" s="20" t="s">
        <v>119</v>
      </c>
      <c r="K32" s="20" t="s">
        <v>119</v>
      </c>
      <c r="L32" s="20" t="s">
        <v>119</v>
      </c>
      <c r="M32" s="20" t="s">
        <v>119</v>
      </c>
      <c r="N32" s="20" t="s">
        <v>119</v>
      </c>
      <c r="O32" s="20" t="s">
        <v>119</v>
      </c>
      <c r="P32" s="20" t="s">
        <v>119</v>
      </c>
      <c r="Q32" s="20" t="s">
        <v>119</v>
      </c>
    </row>
    <row r="33" spans="1:17" x14ac:dyDescent="0.2">
      <c r="A33" s="21" t="s">
        <v>196</v>
      </c>
      <c r="B33" s="26" t="s">
        <v>97</v>
      </c>
      <c r="C33" s="26" t="s">
        <v>108</v>
      </c>
      <c r="D33" s="20" t="s">
        <v>119</v>
      </c>
      <c r="E33" s="20" t="s">
        <v>119</v>
      </c>
      <c r="F33" s="20" t="s">
        <v>119</v>
      </c>
      <c r="G33" s="20" t="s">
        <v>119</v>
      </c>
      <c r="H33" s="20" t="s">
        <v>119</v>
      </c>
      <c r="I33" s="20" t="s">
        <v>119</v>
      </c>
      <c r="J33" s="20" t="s">
        <v>119</v>
      </c>
      <c r="K33" s="20" t="s">
        <v>119</v>
      </c>
      <c r="L33" s="20" t="s">
        <v>119</v>
      </c>
      <c r="M33" s="20" t="s">
        <v>119</v>
      </c>
      <c r="N33" s="20" t="s">
        <v>119</v>
      </c>
      <c r="O33" s="20" t="s">
        <v>119</v>
      </c>
      <c r="P33" s="20" t="s">
        <v>119</v>
      </c>
      <c r="Q33" s="20" t="s">
        <v>119</v>
      </c>
    </row>
    <row r="34" spans="1:17" ht="25.5" x14ac:dyDescent="0.2">
      <c r="A34" s="21" t="s">
        <v>196</v>
      </c>
      <c r="B34" s="26" t="s">
        <v>99</v>
      </c>
      <c r="C34" s="26" t="s">
        <v>110</v>
      </c>
      <c r="D34" s="20" t="s">
        <v>119</v>
      </c>
      <c r="E34" s="20" t="s">
        <v>119</v>
      </c>
      <c r="F34" s="20" t="s">
        <v>119</v>
      </c>
      <c r="G34" s="20" t="s">
        <v>119</v>
      </c>
      <c r="H34" s="20" t="s">
        <v>119</v>
      </c>
      <c r="I34" s="20" t="s">
        <v>119</v>
      </c>
      <c r="J34" s="20" t="s">
        <v>119</v>
      </c>
      <c r="K34" s="20" t="s">
        <v>119</v>
      </c>
      <c r="L34" s="20" t="s">
        <v>119</v>
      </c>
      <c r="M34" s="20" t="s">
        <v>119</v>
      </c>
      <c r="N34" s="20" t="s">
        <v>119</v>
      </c>
      <c r="O34" s="20" t="s">
        <v>119</v>
      </c>
      <c r="P34" s="20" t="s">
        <v>119</v>
      </c>
      <c r="Q34" s="20" t="s">
        <v>119</v>
      </c>
    </row>
    <row r="35" spans="1:17" ht="25.5" x14ac:dyDescent="0.2">
      <c r="A35" s="21" t="s">
        <v>196</v>
      </c>
      <c r="B35" s="26" t="s">
        <v>100</v>
      </c>
      <c r="C35" s="26" t="s">
        <v>111</v>
      </c>
      <c r="D35" s="20" t="s">
        <v>119</v>
      </c>
      <c r="E35" s="20" t="s">
        <v>119</v>
      </c>
      <c r="F35" s="20" t="s">
        <v>119</v>
      </c>
      <c r="G35" s="20" t="s">
        <v>119</v>
      </c>
      <c r="H35" s="20" t="s">
        <v>119</v>
      </c>
      <c r="I35" s="20" t="s">
        <v>119</v>
      </c>
      <c r="J35" s="20" t="s">
        <v>119</v>
      </c>
      <c r="K35" s="20" t="s">
        <v>119</v>
      </c>
      <c r="L35" s="20" t="s">
        <v>119</v>
      </c>
      <c r="M35" s="20" t="s">
        <v>119</v>
      </c>
      <c r="N35" s="20" t="s">
        <v>119</v>
      </c>
      <c r="O35" s="20" t="s">
        <v>119</v>
      </c>
      <c r="P35" s="20" t="s">
        <v>119</v>
      </c>
      <c r="Q35" s="20" t="s">
        <v>119</v>
      </c>
    </row>
    <row r="36" spans="1:17" ht="25.5" x14ac:dyDescent="0.2">
      <c r="A36" s="21" t="s">
        <v>196</v>
      </c>
      <c r="B36" s="26" t="s">
        <v>102</v>
      </c>
      <c r="C36" s="26" t="s">
        <v>113</v>
      </c>
      <c r="D36" s="20" t="s">
        <v>119</v>
      </c>
      <c r="E36" s="20" t="s">
        <v>119</v>
      </c>
      <c r="F36" s="20" t="s">
        <v>119</v>
      </c>
      <c r="G36" s="20" t="s">
        <v>119</v>
      </c>
      <c r="H36" s="20" t="s">
        <v>119</v>
      </c>
      <c r="I36" s="20" t="s">
        <v>119</v>
      </c>
      <c r="J36" s="20" t="s">
        <v>119</v>
      </c>
      <c r="K36" s="20" t="s">
        <v>119</v>
      </c>
      <c r="L36" s="20" t="s">
        <v>119</v>
      </c>
      <c r="M36" s="20" t="s">
        <v>119</v>
      </c>
      <c r="N36" s="20" t="s">
        <v>119</v>
      </c>
      <c r="O36" s="20" t="s">
        <v>119</v>
      </c>
      <c r="P36" s="20" t="s">
        <v>119</v>
      </c>
      <c r="Q36" s="20" t="s">
        <v>119</v>
      </c>
    </row>
    <row r="37" spans="1:17" ht="38.25" x14ac:dyDescent="0.2">
      <c r="A37" s="89" t="s">
        <v>196</v>
      </c>
      <c r="B37" s="26" t="s">
        <v>115</v>
      </c>
      <c r="C37" s="26" t="s">
        <v>117</v>
      </c>
      <c r="D37" s="88" t="s">
        <v>119</v>
      </c>
      <c r="E37" s="88" t="s">
        <v>119</v>
      </c>
      <c r="F37" s="88" t="s">
        <v>119</v>
      </c>
      <c r="G37" s="88" t="s">
        <v>119</v>
      </c>
      <c r="H37" s="88" t="s">
        <v>119</v>
      </c>
      <c r="I37" s="88" t="s">
        <v>119</v>
      </c>
      <c r="J37" s="88" t="s">
        <v>119</v>
      </c>
      <c r="K37" s="88" t="s">
        <v>119</v>
      </c>
      <c r="L37" s="88" t="s">
        <v>119</v>
      </c>
      <c r="M37" s="88" t="s">
        <v>119</v>
      </c>
      <c r="N37" s="88" t="s">
        <v>119</v>
      </c>
      <c r="O37" s="88" t="s">
        <v>119</v>
      </c>
      <c r="P37" s="88" t="s">
        <v>119</v>
      </c>
      <c r="Q37" s="88" t="s">
        <v>119</v>
      </c>
    </row>
    <row r="38" spans="1:17" ht="25.5" x14ac:dyDescent="0.2">
      <c r="A38" s="21" t="s">
        <v>196</v>
      </c>
      <c r="B38" s="26" t="s">
        <v>175</v>
      </c>
      <c r="C38" s="27" t="s">
        <v>397</v>
      </c>
      <c r="D38" s="20" t="s">
        <v>119</v>
      </c>
      <c r="E38" s="20" t="s">
        <v>119</v>
      </c>
      <c r="F38" s="20" t="s">
        <v>119</v>
      </c>
      <c r="G38" s="20" t="s">
        <v>119</v>
      </c>
      <c r="H38" s="20" t="s">
        <v>119</v>
      </c>
      <c r="I38" s="20" t="s">
        <v>119</v>
      </c>
      <c r="J38" s="20" t="s">
        <v>119</v>
      </c>
      <c r="K38" s="20" t="s">
        <v>119</v>
      </c>
      <c r="L38" s="20" t="s">
        <v>119</v>
      </c>
      <c r="M38" s="20" t="s">
        <v>119</v>
      </c>
      <c r="N38" s="20" t="s">
        <v>119</v>
      </c>
      <c r="O38" s="20" t="s">
        <v>119</v>
      </c>
      <c r="P38" s="20" t="s">
        <v>119</v>
      </c>
      <c r="Q38" s="20" t="s">
        <v>119</v>
      </c>
    </row>
    <row r="39" spans="1:17" ht="25.5" x14ac:dyDescent="0.2">
      <c r="A39" s="21" t="s">
        <v>196</v>
      </c>
      <c r="B39" s="26" t="s">
        <v>176</v>
      </c>
      <c r="C39" s="27" t="s">
        <v>399</v>
      </c>
      <c r="D39" s="20" t="s">
        <v>119</v>
      </c>
      <c r="E39" s="20" t="s">
        <v>119</v>
      </c>
      <c r="F39" s="20" t="s">
        <v>119</v>
      </c>
      <c r="G39" s="20" t="s">
        <v>119</v>
      </c>
      <c r="H39" s="20" t="s">
        <v>119</v>
      </c>
      <c r="I39" s="20" t="s">
        <v>119</v>
      </c>
      <c r="J39" s="20" t="s">
        <v>119</v>
      </c>
      <c r="K39" s="20" t="s">
        <v>119</v>
      </c>
      <c r="L39" s="20" t="s">
        <v>119</v>
      </c>
      <c r="M39" s="20" t="s">
        <v>119</v>
      </c>
      <c r="N39" s="20" t="s">
        <v>119</v>
      </c>
      <c r="O39" s="20" t="s">
        <v>119</v>
      </c>
      <c r="P39" s="20" t="s">
        <v>119</v>
      </c>
      <c r="Q39" s="20" t="s">
        <v>119</v>
      </c>
    </row>
    <row r="40" spans="1:17" ht="25.5" x14ac:dyDescent="0.2">
      <c r="A40" s="21" t="s">
        <v>196</v>
      </c>
      <c r="B40" s="26" t="s">
        <v>177</v>
      </c>
      <c r="C40" s="81" t="s">
        <v>396</v>
      </c>
      <c r="D40" s="20" t="s">
        <v>119</v>
      </c>
      <c r="E40" s="20" t="s">
        <v>119</v>
      </c>
      <c r="F40" s="20" t="s">
        <v>119</v>
      </c>
      <c r="G40" s="20" t="s">
        <v>119</v>
      </c>
      <c r="H40" s="20" t="s">
        <v>119</v>
      </c>
      <c r="I40" s="20" t="s">
        <v>119</v>
      </c>
      <c r="J40" s="20" t="s">
        <v>119</v>
      </c>
      <c r="K40" s="20" t="s">
        <v>119</v>
      </c>
      <c r="L40" s="20" t="s">
        <v>119</v>
      </c>
      <c r="M40" s="20" t="s">
        <v>119</v>
      </c>
      <c r="N40" s="20" t="s">
        <v>119</v>
      </c>
      <c r="O40" s="20" t="s">
        <v>119</v>
      </c>
      <c r="P40" s="20" t="s">
        <v>119</v>
      </c>
      <c r="Q40" s="20" t="s">
        <v>119</v>
      </c>
    </row>
    <row r="41" spans="1:17" ht="25.5" x14ac:dyDescent="0.2">
      <c r="A41" s="21" t="s">
        <v>196</v>
      </c>
      <c r="B41" s="26" t="s">
        <v>179</v>
      </c>
      <c r="C41" s="27" t="s">
        <v>398</v>
      </c>
      <c r="D41" s="20" t="s">
        <v>119</v>
      </c>
      <c r="E41" s="20" t="s">
        <v>119</v>
      </c>
      <c r="F41" s="20" t="s">
        <v>119</v>
      </c>
      <c r="G41" s="20" t="s">
        <v>119</v>
      </c>
      <c r="H41" s="20" t="s">
        <v>119</v>
      </c>
      <c r="I41" s="20" t="s">
        <v>119</v>
      </c>
      <c r="J41" s="20" t="s">
        <v>119</v>
      </c>
      <c r="K41" s="20" t="s">
        <v>119</v>
      </c>
      <c r="L41" s="20" t="s">
        <v>119</v>
      </c>
      <c r="M41" s="20" t="s">
        <v>119</v>
      </c>
      <c r="N41" s="20" t="s">
        <v>119</v>
      </c>
      <c r="O41" s="20" t="s">
        <v>119</v>
      </c>
      <c r="P41" s="20" t="s">
        <v>119</v>
      </c>
      <c r="Q41" s="20" t="s">
        <v>119</v>
      </c>
    </row>
  </sheetData>
  <mergeCells count="32">
    <mergeCell ref="A11:P11"/>
    <mergeCell ref="A6:P6"/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F17:G17"/>
    <mergeCell ref="D18:E18"/>
    <mergeCell ref="F18:G18"/>
    <mergeCell ref="H18:I18"/>
    <mergeCell ref="A12:P12"/>
    <mergeCell ref="J18:K18"/>
    <mergeCell ref="L18:M18"/>
    <mergeCell ref="N18:O18"/>
    <mergeCell ref="P18:Q18"/>
    <mergeCell ref="A13:P13"/>
    <mergeCell ref="A15:A19"/>
    <mergeCell ref="B15:B19"/>
    <mergeCell ref="C15:C19"/>
    <mergeCell ref="D15:Q15"/>
    <mergeCell ref="D16:E17"/>
    <mergeCell ref="F16:G16"/>
    <mergeCell ref="H16:I17"/>
    <mergeCell ref="J16:K17"/>
    <mergeCell ref="L16:M17"/>
    <mergeCell ref="N16:O17"/>
    <mergeCell ref="P16:Q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opLeftCell="A4" zoomScale="70" zoomScaleNormal="70" workbookViewId="0">
      <selection activeCell="A7" sqref="A7:P7"/>
    </sheetView>
  </sheetViews>
  <sheetFormatPr defaultRowHeight="12.75" x14ac:dyDescent="0.2"/>
  <cols>
    <col min="1" max="1" width="13.140625" style="42" customWidth="1"/>
    <col min="2" max="2" width="47.85546875" style="42" customWidth="1"/>
    <col min="3" max="3" width="23.85546875" style="42" customWidth="1"/>
    <col min="4" max="4" width="16.28515625" style="42" customWidth="1"/>
    <col min="5" max="5" width="15" style="42" customWidth="1"/>
    <col min="6" max="6" width="13" style="42" customWidth="1"/>
    <col min="7" max="7" width="15.85546875" style="42" customWidth="1"/>
    <col min="8" max="8" width="9.140625" style="42"/>
    <col min="9" max="9" width="16.140625" style="42" customWidth="1"/>
    <col min="10" max="10" width="9.140625" style="42"/>
    <col min="11" max="11" width="15.28515625" style="42" customWidth="1"/>
    <col min="12" max="12" width="9.140625" style="42"/>
    <col min="13" max="13" width="17.28515625" style="42" customWidth="1"/>
    <col min="14" max="14" width="15.140625" style="42" customWidth="1"/>
    <col min="15" max="15" width="17.28515625" style="42" customWidth="1"/>
    <col min="16" max="16" width="12.5703125" style="42" customWidth="1"/>
    <col min="17" max="17" width="18.28515625" style="42" customWidth="1"/>
    <col min="18" max="16384" width="9.140625" style="42"/>
  </cols>
  <sheetData>
    <row r="1" spans="1:48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8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8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8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8" x14ac:dyDescent="0.2">
      <c r="A5" s="122" t="s">
        <v>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8" x14ac:dyDescent="0.2">
      <c r="A6" s="122" t="s">
        <v>380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8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8" x14ac:dyDescent="0.2">
      <c r="A8" s="121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8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8" x14ac:dyDescent="0.2">
      <c r="A10" s="121" t="s">
        <v>77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8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8" x14ac:dyDescent="0.2">
      <c r="A12" s="121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8" x14ac:dyDescent="0.2">
      <c r="A13" s="121" t="s">
        <v>78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8" x14ac:dyDescent="0.2">
      <c r="A14" s="4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8"/>
      <c r="AV14" s="78"/>
    </row>
    <row r="15" spans="1:48" s="76" customFormat="1" ht="15.75" customHeight="1" x14ac:dyDescent="0.2">
      <c r="A15" s="119" t="s">
        <v>5</v>
      </c>
      <c r="B15" s="119" t="s">
        <v>6</v>
      </c>
      <c r="C15" s="119" t="s">
        <v>7</v>
      </c>
      <c r="D15" s="119" t="s">
        <v>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  <c r="AU15" s="80"/>
      <c r="AV15" s="80"/>
    </row>
    <row r="16" spans="1:48" s="76" customFormat="1" ht="41.25" customHeight="1" x14ac:dyDescent="0.2">
      <c r="A16" s="119"/>
      <c r="B16" s="119"/>
      <c r="C16" s="119"/>
      <c r="D16" s="119" t="s">
        <v>9</v>
      </c>
      <c r="E16" s="119"/>
      <c r="F16" s="119" t="s">
        <v>10</v>
      </c>
      <c r="G16" s="119"/>
      <c r="H16" s="119" t="s">
        <v>12</v>
      </c>
      <c r="I16" s="119"/>
      <c r="J16" s="119" t="s">
        <v>13</v>
      </c>
      <c r="K16" s="119"/>
      <c r="L16" s="119" t="s">
        <v>14</v>
      </c>
      <c r="M16" s="119"/>
      <c r="N16" s="119" t="s">
        <v>15</v>
      </c>
      <c r="O16" s="119"/>
      <c r="P16" s="119" t="s">
        <v>16</v>
      </c>
      <c r="Q16" s="11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9" s="76" customFormat="1" ht="90.75" customHeight="1" x14ac:dyDescent="0.2">
      <c r="A17" s="119"/>
      <c r="B17" s="119"/>
      <c r="C17" s="119"/>
      <c r="D17" s="119"/>
      <c r="E17" s="119"/>
      <c r="F17" s="119" t="s">
        <v>11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</row>
    <row r="18" spans="1:49" s="76" customFormat="1" ht="75" customHeight="1" x14ac:dyDescent="0.2">
      <c r="A18" s="119"/>
      <c r="B18" s="119"/>
      <c r="C18" s="119"/>
      <c r="D18" s="119" t="s">
        <v>17</v>
      </c>
      <c r="E18" s="119"/>
      <c r="F18" s="119" t="s">
        <v>17</v>
      </c>
      <c r="G18" s="119"/>
      <c r="H18" s="119" t="s">
        <v>17</v>
      </c>
      <c r="I18" s="119"/>
      <c r="J18" s="119" t="s">
        <v>17</v>
      </c>
      <c r="K18" s="119"/>
      <c r="L18" s="119" t="s">
        <v>17</v>
      </c>
      <c r="M18" s="119"/>
      <c r="N18" s="119" t="s">
        <v>17</v>
      </c>
      <c r="O18" s="119"/>
      <c r="P18" s="119" t="s">
        <v>17</v>
      </c>
      <c r="Q18" s="119"/>
    </row>
    <row r="19" spans="1:49" s="76" customFormat="1" ht="51" x14ac:dyDescent="0.2">
      <c r="A19" s="119"/>
      <c r="B19" s="119"/>
      <c r="C19" s="119"/>
      <c r="D19" s="20" t="s">
        <v>70</v>
      </c>
      <c r="E19" s="20" t="s">
        <v>24</v>
      </c>
      <c r="F19" s="20" t="s">
        <v>70</v>
      </c>
      <c r="G19" s="20" t="s">
        <v>24</v>
      </c>
      <c r="H19" s="20" t="s">
        <v>70</v>
      </c>
      <c r="I19" s="20" t="s">
        <v>24</v>
      </c>
      <c r="J19" s="20" t="s">
        <v>70</v>
      </c>
      <c r="K19" s="20" t="s">
        <v>24</v>
      </c>
      <c r="L19" s="20" t="s">
        <v>70</v>
      </c>
      <c r="M19" s="20" t="s">
        <v>24</v>
      </c>
      <c r="N19" s="20" t="s">
        <v>70</v>
      </c>
      <c r="O19" s="20" t="s">
        <v>24</v>
      </c>
      <c r="P19" s="20" t="s">
        <v>70</v>
      </c>
      <c r="Q19" s="20" t="s">
        <v>24</v>
      </c>
    </row>
    <row r="20" spans="1:49" x14ac:dyDescent="0.2">
      <c r="A20" s="21">
        <v>1</v>
      </c>
      <c r="B20" s="21">
        <v>2</v>
      </c>
      <c r="C20" s="21">
        <v>3</v>
      </c>
      <c r="D20" s="32" t="s">
        <v>79</v>
      </c>
      <c r="E20" s="32" t="s">
        <v>80</v>
      </c>
      <c r="F20" s="32" t="s">
        <v>81</v>
      </c>
      <c r="G20" s="32" t="s">
        <v>82</v>
      </c>
      <c r="H20" s="32" t="s">
        <v>83</v>
      </c>
      <c r="I20" s="32" t="s">
        <v>84</v>
      </c>
      <c r="J20" s="32" t="s">
        <v>85</v>
      </c>
      <c r="K20" s="32" t="s">
        <v>86</v>
      </c>
      <c r="L20" s="32" t="s">
        <v>87</v>
      </c>
      <c r="M20" s="32" t="s">
        <v>88</v>
      </c>
      <c r="N20" s="32" t="s">
        <v>89</v>
      </c>
      <c r="O20" s="32" t="s">
        <v>90</v>
      </c>
      <c r="P20" s="32" t="s">
        <v>91</v>
      </c>
      <c r="Q20" s="32" t="s">
        <v>92</v>
      </c>
    </row>
    <row r="21" spans="1:49" x14ac:dyDescent="0.2">
      <c r="A21" s="35">
        <v>0</v>
      </c>
      <c r="B21" s="36" t="s">
        <v>180</v>
      </c>
      <c r="C21" s="35" t="s">
        <v>193</v>
      </c>
      <c r="D21" s="20" t="s">
        <v>119</v>
      </c>
      <c r="E21" s="20" t="s">
        <v>119</v>
      </c>
      <c r="F21" s="20" t="s">
        <v>119</v>
      </c>
      <c r="G21" s="20" t="s">
        <v>119</v>
      </c>
      <c r="H21" s="20" t="s">
        <v>119</v>
      </c>
      <c r="I21" s="20" t="s">
        <v>119</v>
      </c>
      <c r="J21" s="20" t="s">
        <v>119</v>
      </c>
      <c r="K21" s="20" t="s">
        <v>119</v>
      </c>
      <c r="L21" s="20" t="s">
        <v>119</v>
      </c>
      <c r="M21" s="20" t="s">
        <v>119</v>
      </c>
      <c r="N21" s="20" t="s">
        <v>119</v>
      </c>
      <c r="O21" s="20" t="s">
        <v>119</v>
      </c>
      <c r="P21" s="20" t="s">
        <v>119</v>
      </c>
      <c r="Q21" s="20" t="s">
        <v>119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</row>
    <row r="22" spans="1:49" x14ac:dyDescent="0.2">
      <c r="A22" s="21" t="s">
        <v>181</v>
      </c>
      <c r="B22" s="33" t="s">
        <v>182</v>
      </c>
      <c r="C22" s="21" t="s">
        <v>193</v>
      </c>
      <c r="D22" s="20" t="s">
        <v>119</v>
      </c>
      <c r="E22" s="20" t="s">
        <v>119</v>
      </c>
      <c r="F22" s="20" t="s">
        <v>119</v>
      </c>
      <c r="G22" s="20" t="s">
        <v>119</v>
      </c>
      <c r="H22" s="20" t="s">
        <v>119</v>
      </c>
      <c r="I22" s="20" t="s">
        <v>119</v>
      </c>
      <c r="J22" s="20" t="s">
        <v>119</v>
      </c>
      <c r="K22" s="20" t="s">
        <v>119</v>
      </c>
      <c r="L22" s="20" t="s">
        <v>119</v>
      </c>
      <c r="M22" s="20" t="s">
        <v>119</v>
      </c>
      <c r="N22" s="20" t="s">
        <v>119</v>
      </c>
      <c r="O22" s="20" t="s">
        <v>119</v>
      </c>
      <c r="P22" s="20" t="s">
        <v>119</v>
      </c>
      <c r="Q22" s="20" t="s">
        <v>119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</row>
    <row r="23" spans="1:49" ht="25.5" x14ac:dyDescent="0.2">
      <c r="A23" s="21" t="s">
        <v>183</v>
      </c>
      <c r="B23" s="33" t="s">
        <v>184</v>
      </c>
      <c r="C23" s="21" t="s">
        <v>193</v>
      </c>
      <c r="D23" s="20" t="s">
        <v>119</v>
      </c>
      <c r="E23" s="20" t="s">
        <v>119</v>
      </c>
      <c r="F23" s="20" t="s">
        <v>119</v>
      </c>
      <c r="G23" s="20" t="s">
        <v>119</v>
      </c>
      <c r="H23" s="20" t="s">
        <v>119</v>
      </c>
      <c r="I23" s="20" t="s">
        <v>119</v>
      </c>
      <c r="J23" s="20" t="s">
        <v>119</v>
      </c>
      <c r="K23" s="20" t="s">
        <v>119</v>
      </c>
      <c r="L23" s="20" t="s">
        <v>119</v>
      </c>
      <c r="M23" s="20" t="s">
        <v>119</v>
      </c>
      <c r="N23" s="20" t="s">
        <v>119</v>
      </c>
      <c r="O23" s="20" t="s">
        <v>119</v>
      </c>
      <c r="P23" s="20" t="s">
        <v>119</v>
      </c>
      <c r="Q23" s="20" t="s">
        <v>119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</row>
    <row r="24" spans="1:49" ht="38.25" x14ac:dyDescent="0.2">
      <c r="A24" s="21" t="s">
        <v>185</v>
      </c>
      <c r="B24" s="33" t="s">
        <v>186</v>
      </c>
      <c r="C24" s="21" t="s">
        <v>193</v>
      </c>
      <c r="D24" s="20" t="s">
        <v>119</v>
      </c>
      <c r="E24" s="20" t="s">
        <v>119</v>
      </c>
      <c r="F24" s="20" t="s">
        <v>119</v>
      </c>
      <c r="G24" s="20" t="s">
        <v>119</v>
      </c>
      <c r="H24" s="20" t="s">
        <v>119</v>
      </c>
      <c r="I24" s="20" t="s">
        <v>119</v>
      </c>
      <c r="J24" s="20" t="s">
        <v>119</v>
      </c>
      <c r="K24" s="20" t="s">
        <v>119</v>
      </c>
      <c r="L24" s="20" t="s">
        <v>119</v>
      </c>
      <c r="M24" s="20" t="s">
        <v>119</v>
      </c>
      <c r="N24" s="20" t="s">
        <v>119</v>
      </c>
      <c r="O24" s="20" t="s">
        <v>119</v>
      </c>
      <c r="P24" s="20" t="s">
        <v>119</v>
      </c>
      <c r="Q24" s="20" t="s">
        <v>119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49" ht="25.5" x14ac:dyDescent="0.2">
      <c r="A25" s="21" t="s">
        <v>187</v>
      </c>
      <c r="B25" s="33" t="s">
        <v>188</v>
      </c>
      <c r="C25" s="21" t="s">
        <v>193</v>
      </c>
      <c r="D25" s="20" t="s">
        <v>119</v>
      </c>
      <c r="E25" s="20" t="s">
        <v>119</v>
      </c>
      <c r="F25" s="20" t="s">
        <v>119</v>
      </c>
      <c r="G25" s="20" t="s">
        <v>119</v>
      </c>
      <c r="H25" s="20" t="s">
        <v>119</v>
      </c>
      <c r="I25" s="20" t="s">
        <v>119</v>
      </c>
      <c r="J25" s="20" t="s">
        <v>119</v>
      </c>
      <c r="K25" s="20" t="s">
        <v>119</v>
      </c>
      <c r="L25" s="20" t="s">
        <v>119</v>
      </c>
      <c r="M25" s="20" t="s">
        <v>119</v>
      </c>
      <c r="N25" s="20" t="s">
        <v>119</v>
      </c>
      <c r="O25" s="20" t="s">
        <v>119</v>
      </c>
      <c r="P25" s="20" t="s">
        <v>119</v>
      </c>
      <c r="Q25" s="20" t="s">
        <v>119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</row>
    <row r="26" spans="1:49" ht="25.5" x14ac:dyDescent="0.2">
      <c r="A26" s="21" t="s">
        <v>189</v>
      </c>
      <c r="B26" s="33" t="s">
        <v>190</v>
      </c>
      <c r="C26" s="21" t="s">
        <v>193</v>
      </c>
      <c r="D26" s="20" t="s">
        <v>119</v>
      </c>
      <c r="E26" s="20" t="s">
        <v>119</v>
      </c>
      <c r="F26" s="20" t="s">
        <v>119</v>
      </c>
      <c r="G26" s="20" t="s">
        <v>119</v>
      </c>
      <c r="H26" s="20" t="s">
        <v>119</v>
      </c>
      <c r="I26" s="20" t="s">
        <v>119</v>
      </c>
      <c r="J26" s="20" t="s">
        <v>119</v>
      </c>
      <c r="K26" s="20" t="s">
        <v>119</v>
      </c>
      <c r="L26" s="20" t="s">
        <v>119</v>
      </c>
      <c r="M26" s="20" t="s">
        <v>119</v>
      </c>
      <c r="N26" s="20" t="s">
        <v>119</v>
      </c>
      <c r="O26" s="20" t="s">
        <v>119</v>
      </c>
      <c r="P26" s="20" t="s">
        <v>119</v>
      </c>
      <c r="Q26" s="20" t="s">
        <v>119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</row>
    <row r="27" spans="1:49" x14ac:dyDescent="0.2">
      <c r="A27" s="21" t="s">
        <v>191</v>
      </c>
      <c r="B27" s="33" t="s">
        <v>192</v>
      </c>
      <c r="C27" s="21" t="s">
        <v>193</v>
      </c>
      <c r="D27" s="20" t="s">
        <v>119</v>
      </c>
      <c r="E27" s="20" t="s">
        <v>119</v>
      </c>
      <c r="F27" s="20" t="s">
        <v>119</v>
      </c>
      <c r="G27" s="20" t="s">
        <v>119</v>
      </c>
      <c r="H27" s="20" t="s">
        <v>119</v>
      </c>
      <c r="I27" s="20" t="s">
        <v>119</v>
      </c>
      <c r="J27" s="20" t="s">
        <v>119</v>
      </c>
      <c r="K27" s="20" t="s">
        <v>119</v>
      </c>
      <c r="L27" s="20" t="s">
        <v>119</v>
      </c>
      <c r="M27" s="20" t="s">
        <v>119</v>
      </c>
      <c r="N27" s="20" t="s">
        <v>119</v>
      </c>
      <c r="O27" s="20" t="s">
        <v>119</v>
      </c>
      <c r="P27" s="20" t="s">
        <v>119</v>
      </c>
      <c r="Q27" s="20" t="s">
        <v>119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49" x14ac:dyDescent="0.2">
      <c r="A28" s="21">
        <v>1</v>
      </c>
      <c r="B28" s="33" t="s">
        <v>194</v>
      </c>
      <c r="C28" s="21" t="s">
        <v>193</v>
      </c>
      <c r="D28" s="20" t="s">
        <v>119</v>
      </c>
      <c r="E28" s="20" t="s">
        <v>119</v>
      </c>
      <c r="F28" s="20" t="s">
        <v>119</v>
      </c>
      <c r="G28" s="20" t="s">
        <v>119</v>
      </c>
      <c r="H28" s="20" t="s">
        <v>119</v>
      </c>
      <c r="I28" s="20" t="s">
        <v>119</v>
      </c>
      <c r="J28" s="20" t="s">
        <v>119</v>
      </c>
      <c r="K28" s="20" t="s">
        <v>119</v>
      </c>
      <c r="L28" s="20" t="s">
        <v>119</v>
      </c>
      <c r="M28" s="20" t="s">
        <v>119</v>
      </c>
      <c r="N28" s="20" t="s">
        <v>119</v>
      </c>
      <c r="O28" s="20" t="s">
        <v>119</v>
      </c>
      <c r="P28" s="20" t="s">
        <v>119</v>
      </c>
      <c r="Q28" s="20" t="s">
        <v>119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</row>
    <row r="29" spans="1:49" x14ac:dyDescent="0.2">
      <c r="A29" s="21" t="s">
        <v>196</v>
      </c>
      <c r="B29" s="33" t="s">
        <v>195</v>
      </c>
      <c r="C29" s="21" t="s">
        <v>193</v>
      </c>
      <c r="D29" s="20" t="s">
        <v>119</v>
      </c>
      <c r="E29" s="20" t="s">
        <v>119</v>
      </c>
      <c r="F29" s="20" t="s">
        <v>119</v>
      </c>
      <c r="G29" s="20" t="s">
        <v>119</v>
      </c>
      <c r="H29" s="20" t="s">
        <v>119</v>
      </c>
      <c r="I29" s="20" t="s">
        <v>119</v>
      </c>
      <c r="J29" s="20" t="s">
        <v>119</v>
      </c>
      <c r="K29" s="20" t="s">
        <v>119</v>
      </c>
      <c r="L29" s="20" t="s">
        <v>119</v>
      </c>
      <c r="M29" s="20" t="s">
        <v>119</v>
      </c>
      <c r="N29" s="20" t="s">
        <v>119</v>
      </c>
      <c r="O29" s="20" t="s">
        <v>119</v>
      </c>
      <c r="P29" s="20" t="s">
        <v>119</v>
      </c>
      <c r="Q29" s="20" t="s">
        <v>119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49" ht="40.5" customHeight="1" x14ac:dyDescent="0.2">
      <c r="A30" s="21" t="s">
        <v>196</v>
      </c>
      <c r="B30" s="26" t="s">
        <v>95</v>
      </c>
      <c r="C30" s="26" t="s">
        <v>106</v>
      </c>
      <c r="D30" s="20" t="s">
        <v>119</v>
      </c>
      <c r="E30" s="20" t="s">
        <v>119</v>
      </c>
      <c r="F30" s="20" t="s">
        <v>119</v>
      </c>
      <c r="G30" s="20" t="s">
        <v>119</v>
      </c>
      <c r="H30" s="20" t="s">
        <v>119</v>
      </c>
      <c r="I30" s="20" t="s">
        <v>119</v>
      </c>
      <c r="J30" s="20" t="s">
        <v>119</v>
      </c>
      <c r="K30" s="20" t="s">
        <v>119</v>
      </c>
      <c r="L30" s="20" t="s">
        <v>119</v>
      </c>
      <c r="M30" s="20" t="s">
        <v>119</v>
      </c>
      <c r="N30" s="20" t="s">
        <v>119</v>
      </c>
      <c r="O30" s="20" t="s">
        <v>119</v>
      </c>
      <c r="P30" s="20" t="s">
        <v>119</v>
      </c>
      <c r="Q30" s="20" t="s">
        <v>119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</row>
    <row r="31" spans="1:49" x14ac:dyDescent="0.2">
      <c r="A31" s="21" t="s">
        <v>196</v>
      </c>
      <c r="B31" s="26" t="s">
        <v>96</v>
      </c>
      <c r="C31" s="26" t="s">
        <v>107</v>
      </c>
      <c r="D31" s="20" t="s">
        <v>119</v>
      </c>
      <c r="E31" s="20" t="s">
        <v>119</v>
      </c>
      <c r="F31" s="20" t="s">
        <v>119</v>
      </c>
      <c r="G31" s="20" t="s">
        <v>119</v>
      </c>
      <c r="H31" s="20" t="s">
        <v>119</v>
      </c>
      <c r="I31" s="20" t="s">
        <v>119</v>
      </c>
      <c r="J31" s="20" t="s">
        <v>119</v>
      </c>
      <c r="K31" s="20" t="s">
        <v>119</v>
      </c>
      <c r="L31" s="20" t="s">
        <v>119</v>
      </c>
      <c r="M31" s="20" t="s">
        <v>119</v>
      </c>
      <c r="N31" s="20" t="s">
        <v>119</v>
      </c>
      <c r="O31" s="20" t="s">
        <v>119</v>
      </c>
      <c r="P31" s="20" t="s">
        <v>119</v>
      </c>
      <c r="Q31" s="20" t="s">
        <v>119</v>
      </c>
    </row>
    <row r="32" spans="1:49" ht="25.5" x14ac:dyDescent="0.2">
      <c r="A32" s="21" t="s">
        <v>196</v>
      </c>
      <c r="B32" s="26" t="s">
        <v>99</v>
      </c>
      <c r="C32" s="26" t="s">
        <v>110</v>
      </c>
      <c r="D32" s="20" t="s">
        <v>119</v>
      </c>
      <c r="E32" s="20" t="s">
        <v>119</v>
      </c>
      <c r="F32" s="20" t="s">
        <v>119</v>
      </c>
      <c r="G32" s="20" t="s">
        <v>119</v>
      </c>
      <c r="H32" s="20" t="s">
        <v>119</v>
      </c>
      <c r="I32" s="20" t="s">
        <v>119</v>
      </c>
      <c r="J32" s="20" t="s">
        <v>119</v>
      </c>
      <c r="K32" s="20" t="s">
        <v>119</v>
      </c>
      <c r="L32" s="20" t="s">
        <v>119</v>
      </c>
      <c r="M32" s="20" t="s">
        <v>119</v>
      </c>
      <c r="N32" s="20" t="s">
        <v>119</v>
      </c>
      <c r="O32" s="20" t="s">
        <v>119</v>
      </c>
      <c r="P32" s="20" t="s">
        <v>119</v>
      </c>
      <c r="Q32" s="20" t="s">
        <v>119</v>
      </c>
    </row>
    <row r="33" spans="1:17" ht="25.5" x14ac:dyDescent="0.2">
      <c r="A33" s="21" t="s">
        <v>196</v>
      </c>
      <c r="B33" s="26" t="s">
        <v>100</v>
      </c>
      <c r="C33" s="26" t="s">
        <v>111</v>
      </c>
      <c r="D33" s="20" t="s">
        <v>119</v>
      </c>
      <c r="E33" s="20" t="s">
        <v>119</v>
      </c>
      <c r="F33" s="20" t="s">
        <v>119</v>
      </c>
      <c r="G33" s="20" t="s">
        <v>119</v>
      </c>
      <c r="H33" s="20" t="s">
        <v>119</v>
      </c>
      <c r="I33" s="20" t="s">
        <v>119</v>
      </c>
      <c r="J33" s="20" t="s">
        <v>119</v>
      </c>
      <c r="K33" s="20" t="s">
        <v>119</v>
      </c>
      <c r="L33" s="20" t="s">
        <v>119</v>
      </c>
      <c r="M33" s="20" t="s">
        <v>119</v>
      </c>
      <c r="N33" s="20" t="s">
        <v>119</v>
      </c>
      <c r="O33" s="20" t="s">
        <v>119</v>
      </c>
      <c r="P33" s="20" t="s">
        <v>119</v>
      </c>
      <c r="Q33" s="20" t="s">
        <v>119</v>
      </c>
    </row>
  </sheetData>
  <mergeCells count="32">
    <mergeCell ref="A11:P11"/>
    <mergeCell ref="A6:P6"/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F17:G17"/>
    <mergeCell ref="D18:E18"/>
    <mergeCell ref="F18:G18"/>
    <mergeCell ref="H18:I18"/>
    <mergeCell ref="A12:P12"/>
    <mergeCell ref="J18:K18"/>
    <mergeCell ref="L18:M18"/>
    <mergeCell ref="N18:O18"/>
    <mergeCell ref="P18:Q18"/>
    <mergeCell ref="A13:P13"/>
    <mergeCell ref="A15:A19"/>
    <mergeCell ref="B15:B19"/>
    <mergeCell ref="C15:C19"/>
    <mergeCell ref="D15:Q15"/>
    <mergeCell ref="D16:E17"/>
    <mergeCell ref="F16:G16"/>
    <mergeCell ref="H16:I17"/>
    <mergeCell ref="J16:K17"/>
    <mergeCell ref="L16:M17"/>
    <mergeCell ref="N16:O17"/>
    <mergeCell ref="P16:Q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tabSelected="1" topLeftCell="A11" zoomScale="78" zoomScaleNormal="78" workbookViewId="0">
      <pane xSplit="2" ySplit="9" topLeftCell="C20" activePane="bottomRight" state="frozen"/>
      <selection activeCell="A11" sqref="A11"/>
      <selection pane="topRight" activeCell="C11" sqref="C11"/>
      <selection pane="bottomLeft" activeCell="A20" sqref="A20"/>
      <selection pane="bottomRight" activeCell="BR20" sqref="BR20"/>
    </sheetView>
  </sheetViews>
  <sheetFormatPr defaultRowHeight="12.75" outlineLevelRow="1" outlineLevelCol="1" x14ac:dyDescent="0.2"/>
  <cols>
    <col min="1" max="1" width="19.85546875" style="29" customWidth="1"/>
    <col min="2" max="2" width="23.5703125" style="95" customWidth="1"/>
    <col min="3" max="3" width="18.140625" style="75" customWidth="1"/>
    <col min="4" max="4" width="18.42578125" style="29" customWidth="1"/>
    <col min="5" max="7" width="9.140625" style="29"/>
    <col min="8" max="13" width="9.140625" style="29" hidden="1" customWidth="1" outlineLevel="1"/>
    <col min="14" max="14" width="9.140625" style="29" customWidth="1" collapsed="1"/>
    <col min="15" max="15" width="11.140625" style="29" customWidth="1"/>
    <col min="16" max="17" width="9.140625" style="29" customWidth="1"/>
    <col min="18" max="18" width="12" style="29" customWidth="1"/>
    <col min="19" max="19" width="12.140625" style="29" customWidth="1"/>
    <col min="20" max="22" width="9.140625" style="29"/>
    <col min="23" max="23" width="10.7109375" style="29" customWidth="1"/>
    <col min="24" max="24" width="9.140625" style="29"/>
    <col min="25" max="34" width="9.140625" style="29" hidden="1" customWidth="1" outlineLevel="1"/>
    <col min="35" max="35" width="9.140625" style="29" collapsed="1"/>
    <col min="36" max="39" width="9.140625" style="29" hidden="1" customWidth="1" outlineLevel="1"/>
    <col min="40" max="40" width="9.140625" style="29" collapsed="1"/>
    <col min="41" max="41" width="12.140625" style="29" hidden="1" customWidth="1" outlineLevel="1"/>
    <col min="42" max="44" width="9.140625" style="29" hidden="1" customWidth="1" outlineLevel="1"/>
    <col min="45" max="45" width="9.140625" style="29" collapsed="1"/>
    <col min="46" max="49" width="9.140625" style="29" hidden="1" customWidth="1" outlineLevel="1"/>
    <col min="50" max="50" width="11" style="29" bestFit="1" customWidth="1" collapsed="1"/>
    <col min="51" max="54" width="9.140625" style="29" hidden="1" customWidth="1" outlineLevel="1"/>
    <col min="55" max="55" width="9.140625" style="29" collapsed="1"/>
    <col min="56" max="59" width="9.140625" style="29" hidden="1" customWidth="1" outlineLevel="1"/>
    <col min="60" max="60" width="9.140625" style="29" collapsed="1"/>
    <col min="61" max="64" width="9.140625" style="29" hidden="1" customWidth="1" outlineLevel="1"/>
    <col min="65" max="65" width="9.140625" style="29" collapsed="1"/>
    <col min="66" max="69" width="9.140625" style="29" hidden="1" customWidth="1" outlineLevel="1"/>
    <col min="70" max="70" width="9.140625" style="29" collapsed="1"/>
    <col min="71" max="74" width="9.140625" style="29" hidden="1" customWidth="1" outlineLevel="1"/>
    <col min="75" max="75" width="41.85546875" style="29" customWidth="1" collapsed="1"/>
    <col min="76" max="16384" width="9.140625" style="29"/>
  </cols>
  <sheetData>
    <row r="1" spans="1:75" ht="15" customHeight="1" x14ac:dyDescent="0.2">
      <c r="A1" s="120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</row>
    <row r="2" spans="1:75" ht="15" customHeight="1" x14ac:dyDescent="0.2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5" customHeight="1" x14ac:dyDescent="0.2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</row>
    <row r="4" spans="1:75" x14ac:dyDescent="0.2">
      <c r="A4" s="25"/>
    </row>
    <row r="5" spans="1:75" x14ac:dyDescent="0.2">
      <c r="A5" s="104" t="s">
        <v>121</v>
      </c>
    </row>
    <row r="6" spans="1:75" x14ac:dyDescent="0.2">
      <c r="A6" s="104" t="s">
        <v>122</v>
      </c>
    </row>
    <row r="7" spans="1:75" x14ac:dyDescent="0.2">
      <c r="A7" s="25"/>
    </row>
    <row r="8" spans="1:75" x14ac:dyDescent="0.2">
      <c r="A8" s="25" t="s">
        <v>162</v>
      </c>
    </row>
    <row r="9" spans="1:75" x14ac:dyDescent="0.2">
      <c r="A9" s="25"/>
    </row>
    <row r="10" spans="1:75" x14ac:dyDescent="0.2">
      <c r="A10" s="25" t="s">
        <v>77</v>
      </c>
    </row>
    <row r="11" spans="1:75" x14ac:dyDescent="0.2">
      <c r="A11" s="25"/>
    </row>
    <row r="12" spans="1:75" x14ac:dyDescent="0.2">
      <c r="A12" s="25" t="s">
        <v>414</v>
      </c>
    </row>
    <row r="13" spans="1:75" x14ac:dyDescent="0.2">
      <c r="A13" s="25" t="s">
        <v>415</v>
      </c>
    </row>
    <row r="14" spans="1:75" x14ac:dyDescent="0.2">
      <c r="A14" s="25"/>
    </row>
    <row r="15" spans="1:75" ht="25.5" customHeight="1" x14ac:dyDescent="0.2">
      <c r="A15" s="119" t="s">
        <v>5</v>
      </c>
      <c r="B15" s="119" t="s">
        <v>6</v>
      </c>
      <c r="C15" s="119" t="s">
        <v>7</v>
      </c>
      <c r="D15" s="119" t="s">
        <v>19</v>
      </c>
      <c r="E15" s="119" t="s">
        <v>20</v>
      </c>
      <c r="F15" s="119" t="s">
        <v>21</v>
      </c>
      <c r="G15" s="119"/>
      <c r="H15" s="119" t="s">
        <v>123</v>
      </c>
      <c r="I15" s="119"/>
      <c r="J15" s="119"/>
      <c r="K15" s="119"/>
      <c r="L15" s="119"/>
      <c r="M15" s="119"/>
      <c r="N15" s="119" t="s">
        <v>124</v>
      </c>
      <c r="O15" s="119" t="s">
        <v>164</v>
      </c>
      <c r="P15" s="119" t="s">
        <v>125</v>
      </c>
      <c r="Q15" s="119"/>
      <c r="R15" s="119"/>
      <c r="S15" s="119"/>
      <c r="T15" s="119" t="s">
        <v>22</v>
      </c>
      <c r="U15" s="119"/>
      <c r="V15" s="119" t="s">
        <v>23</v>
      </c>
      <c r="W15" s="119"/>
      <c r="X15" s="119"/>
      <c r="Y15" s="119" t="s">
        <v>166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24" t="s">
        <v>30</v>
      </c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19" t="s">
        <v>31</v>
      </c>
    </row>
    <row r="16" spans="1:75" ht="47.25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 t="s">
        <v>70</v>
      </c>
      <c r="AJ16" s="119"/>
      <c r="AK16" s="119"/>
      <c r="AL16" s="119"/>
      <c r="AM16" s="119"/>
      <c r="AN16" s="119" t="s">
        <v>24</v>
      </c>
      <c r="AO16" s="119"/>
      <c r="AP16" s="119"/>
      <c r="AQ16" s="119"/>
      <c r="AR16" s="119"/>
      <c r="AS16" s="119" t="s">
        <v>70</v>
      </c>
      <c r="AT16" s="119"/>
      <c r="AU16" s="119"/>
      <c r="AV16" s="119"/>
      <c r="AW16" s="119"/>
      <c r="AX16" s="119" t="s">
        <v>24</v>
      </c>
      <c r="AY16" s="119"/>
      <c r="AZ16" s="119"/>
      <c r="BA16" s="119"/>
      <c r="BB16" s="119"/>
      <c r="BC16" s="119" t="s">
        <v>70</v>
      </c>
      <c r="BD16" s="119"/>
      <c r="BE16" s="119"/>
      <c r="BF16" s="119"/>
      <c r="BG16" s="119"/>
      <c r="BH16" s="119" t="s">
        <v>24</v>
      </c>
      <c r="BI16" s="119"/>
      <c r="BJ16" s="119"/>
      <c r="BK16" s="119"/>
      <c r="BL16" s="119"/>
      <c r="BM16" s="119" t="s">
        <v>32</v>
      </c>
      <c r="BN16" s="119"/>
      <c r="BO16" s="119"/>
      <c r="BP16" s="119"/>
      <c r="BQ16" s="119"/>
      <c r="BR16" s="119" t="s">
        <v>33</v>
      </c>
      <c r="BS16" s="119"/>
      <c r="BT16" s="119"/>
      <c r="BU16" s="119"/>
      <c r="BV16" s="119"/>
      <c r="BW16" s="119"/>
    </row>
    <row r="17" spans="1:77" ht="44.25" customHeight="1" x14ac:dyDescent="0.2">
      <c r="A17" s="119"/>
      <c r="B17" s="119"/>
      <c r="C17" s="119"/>
      <c r="D17" s="119"/>
      <c r="E17" s="119"/>
      <c r="F17" s="119"/>
      <c r="G17" s="119"/>
      <c r="H17" s="119" t="s">
        <v>70</v>
      </c>
      <c r="I17" s="119"/>
      <c r="J17" s="119"/>
      <c r="K17" s="119" t="s">
        <v>24</v>
      </c>
      <c r="L17" s="119"/>
      <c r="M17" s="119"/>
      <c r="N17" s="119"/>
      <c r="O17" s="119"/>
      <c r="P17" s="119" t="s">
        <v>70</v>
      </c>
      <c r="Q17" s="119"/>
      <c r="R17" s="119" t="s">
        <v>24</v>
      </c>
      <c r="S17" s="119"/>
      <c r="T17" s="119"/>
      <c r="U17" s="119"/>
      <c r="V17" s="119"/>
      <c r="W17" s="119"/>
      <c r="X17" s="119"/>
      <c r="Y17" s="119" t="s">
        <v>70</v>
      </c>
      <c r="Z17" s="119"/>
      <c r="AA17" s="119"/>
      <c r="AB17" s="119"/>
      <c r="AC17" s="119"/>
      <c r="AD17" s="124" t="s">
        <v>167</v>
      </c>
      <c r="AE17" s="124"/>
      <c r="AF17" s="124"/>
      <c r="AG17" s="124"/>
      <c r="AH17" s="124"/>
      <c r="AI17" s="119" t="s">
        <v>172</v>
      </c>
      <c r="AJ17" s="119"/>
      <c r="AK17" s="119"/>
      <c r="AL17" s="119"/>
      <c r="AM17" s="119"/>
      <c r="AN17" s="119" t="s">
        <v>172</v>
      </c>
      <c r="AO17" s="119"/>
      <c r="AP17" s="119"/>
      <c r="AQ17" s="119"/>
      <c r="AR17" s="119"/>
      <c r="AS17" s="119" t="s">
        <v>173</v>
      </c>
      <c r="AT17" s="119"/>
      <c r="AU17" s="119"/>
      <c r="AV17" s="119"/>
      <c r="AW17" s="119"/>
      <c r="AX17" s="119" t="s">
        <v>173</v>
      </c>
      <c r="AY17" s="119"/>
      <c r="AZ17" s="119"/>
      <c r="BA17" s="119"/>
      <c r="BB17" s="119"/>
      <c r="BC17" s="119" t="s">
        <v>174</v>
      </c>
      <c r="BD17" s="119"/>
      <c r="BE17" s="119"/>
      <c r="BF17" s="119"/>
      <c r="BG17" s="119"/>
      <c r="BH17" s="119" t="s">
        <v>174</v>
      </c>
      <c r="BI17" s="119"/>
      <c r="BJ17" s="119"/>
      <c r="BK17" s="119"/>
      <c r="BL17" s="119"/>
      <c r="BM17" s="119" t="s">
        <v>70</v>
      </c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</row>
    <row r="18" spans="1:77" ht="190.5" customHeight="1" x14ac:dyDescent="0.2">
      <c r="A18" s="119"/>
      <c r="B18" s="119"/>
      <c r="C18" s="119"/>
      <c r="D18" s="119"/>
      <c r="E18" s="119"/>
      <c r="F18" s="19" t="s">
        <v>70</v>
      </c>
      <c r="G18" s="19" t="s">
        <v>24</v>
      </c>
      <c r="H18" s="19" t="s">
        <v>126</v>
      </c>
      <c r="I18" s="19" t="s">
        <v>127</v>
      </c>
      <c r="J18" s="19" t="s">
        <v>128</v>
      </c>
      <c r="K18" s="19" t="s">
        <v>126</v>
      </c>
      <c r="L18" s="19" t="s">
        <v>127</v>
      </c>
      <c r="M18" s="19" t="s">
        <v>128</v>
      </c>
      <c r="N18" s="119"/>
      <c r="O18" s="119"/>
      <c r="P18" s="19" t="s">
        <v>129</v>
      </c>
      <c r="Q18" s="19" t="s">
        <v>130</v>
      </c>
      <c r="R18" s="19" t="s">
        <v>129</v>
      </c>
      <c r="S18" s="19" t="s">
        <v>130</v>
      </c>
      <c r="T18" s="19" t="s">
        <v>18</v>
      </c>
      <c r="U18" s="19" t="s">
        <v>24</v>
      </c>
      <c r="V18" s="20" t="s">
        <v>165</v>
      </c>
      <c r="W18" s="20" t="s">
        <v>35</v>
      </c>
      <c r="X18" s="19" t="s">
        <v>36</v>
      </c>
      <c r="Y18" s="19" t="s">
        <v>25</v>
      </c>
      <c r="Z18" s="19" t="s">
        <v>26</v>
      </c>
      <c r="AA18" s="19" t="s">
        <v>27</v>
      </c>
      <c r="AB18" s="19" t="s">
        <v>28</v>
      </c>
      <c r="AC18" s="19" t="s">
        <v>29</v>
      </c>
      <c r="AD18" s="19" t="s">
        <v>25</v>
      </c>
      <c r="AE18" s="19" t="s">
        <v>26</v>
      </c>
      <c r="AF18" s="19" t="s">
        <v>27</v>
      </c>
      <c r="AG18" s="19" t="s">
        <v>28</v>
      </c>
      <c r="AH18" s="19" t="s">
        <v>29</v>
      </c>
      <c r="AI18" s="19" t="s">
        <v>25</v>
      </c>
      <c r="AJ18" s="19" t="s">
        <v>26</v>
      </c>
      <c r="AK18" s="19" t="s">
        <v>27</v>
      </c>
      <c r="AL18" s="19" t="s">
        <v>28</v>
      </c>
      <c r="AM18" s="19" t="s">
        <v>29</v>
      </c>
      <c r="AN18" s="19" t="s">
        <v>25</v>
      </c>
      <c r="AO18" s="19" t="s">
        <v>26</v>
      </c>
      <c r="AP18" s="19" t="s">
        <v>27</v>
      </c>
      <c r="AQ18" s="19" t="s">
        <v>28</v>
      </c>
      <c r="AR18" s="19" t="s">
        <v>29</v>
      </c>
      <c r="AS18" s="19" t="s">
        <v>25</v>
      </c>
      <c r="AT18" s="19" t="s">
        <v>26</v>
      </c>
      <c r="AU18" s="19" t="s">
        <v>27</v>
      </c>
      <c r="AV18" s="19" t="s">
        <v>28</v>
      </c>
      <c r="AW18" s="19" t="s">
        <v>29</v>
      </c>
      <c r="AX18" s="19" t="s">
        <v>25</v>
      </c>
      <c r="AY18" s="19" t="s">
        <v>26</v>
      </c>
      <c r="AZ18" s="19" t="s">
        <v>27</v>
      </c>
      <c r="BA18" s="19" t="s">
        <v>28</v>
      </c>
      <c r="BB18" s="19" t="s">
        <v>29</v>
      </c>
      <c r="BC18" s="19" t="s">
        <v>25</v>
      </c>
      <c r="BD18" s="19" t="s">
        <v>26</v>
      </c>
      <c r="BE18" s="19" t="s">
        <v>27</v>
      </c>
      <c r="BF18" s="19" t="s">
        <v>28</v>
      </c>
      <c r="BG18" s="19" t="s">
        <v>131</v>
      </c>
      <c r="BH18" s="19" t="s">
        <v>25</v>
      </c>
      <c r="BI18" s="19" t="s">
        <v>26</v>
      </c>
      <c r="BJ18" s="19" t="s">
        <v>27</v>
      </c>
      <c r="BK18" s="19" t="s">
        <v>28</v>
      </c>
      <c r="BL18" s="19" t="s">
        <v>29</v>
      </c>
      <c r="BM18" s="19" t="s">
        <v>25</v>
      </c>
      <c r="BN18" s="19" t="s">
        <v>26</v>
      </c>
      <c r="BO18" s="19" t="s">
        <v>27</v>
      </c>
      <c r="BP18" s="19" t="s">
        <v>28</v>
      </c>
      <c r="BQ18" s="19" t="s">
        <v>29</v>
      </c>
      <c r="BR18" s="19" t="s">
        <v>25</v>
      </c>
      <c r="BS18" s="19" t="s">
        <v>26</v>
      </c>
      <c r="BT18" s="19" t="s">
        <v>27</v>
      </c>
      <c r="BU18" s="19" t="s">
        <v>28</v>
      </c>
      <c r="BV18" s="19" t="s">
        <v>29</v>
      </c>
      <c r="BW18" s="119"/>
    </row>
    <row r="19" spans="1:77" x14ac:dyDescent="0.2">
      <c r="A19" s="18">
        <v>1</v>
      </c>
      <c r="B19" s="89">
        <v>2</v>
      </c>
      <c r="C19" s="49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32" t="s">
        <v>168</v>
      </c>
      <c r="Q19" s="32" t="s">
        <v>169</v>
      </c>
      <c r="R19" s="32" t="s">
        <v>170</v>
      </c>
      <c r="S19" s="32" t="s">
        <v>171</v>
      </c>
      <c r="T19" s="18">
        <v>17</v>
      </c>
      <c r="U19" s="18">
        <v>18</v>
      </c>
      <c r="V19" s="18">
        <v>19</v>
      </c>
      <c r="W19" s="18">
        <v>20</v>
      </c>
      <c r="X19" s="18">
        <v>21</v>
      </c>
      <c r="Y19" s="18">
        <v>22</v>
      </c>
      <c r="Z19" s="18">
        <v>23</v>
      </c>
      <c r="AA19" s="18">
        <v>24</v>
      </c>
      <c r="AB19" s="18">
        <v>25</v>
      </c>
      <c r="AC19" s="18">
        <v>26</v>
      </c>
      <c r="AD19" s="18">
        <v>27</v>
      </c>
      <c r="AE19" s="18">
        <v>28</v>
      </c>
      <c r="AF19" s="18">
        <v>29</v>
      </c>
      <c r="AG19" s="18">
        <v>30</v>
      </c>
      <c r="AH19" s="18">
        <v>31</v>
      </c>
      <c r="AI19" s="18" t="s">
        <v>132</v>
      </c>
      <c r="AJ19" s="18" t="s">
        <v>133</v>
      </c>
      <c r="AK19" s="18" t="s">
        <v>134</v>
      </c>
      <c r="AL19" s="18" t="s">
        <v>135</v>
      </c>
      <c r="AM19" s="18" t="s">
        <v>136</v>
      </c>
      <c r="AN19" s="18" t="s">
        <v>137</v>
      </c>
      <c r="AO19" s="18" t="s">
        <v>138</v>
      </c>
      <c r="AP19" s="18" t="s">
        <v>139</v>
      </c>
      <c r="AQ19" s="18" t="s">
        <v>140</v>
      </c>
      <c r="AR19" s="18" t="s">
        <v>141</v>
      </c>
      <c r="AS19" s="18" t="s">
        <v>142</v>
      </c>
      <c r="AT19" s="18" t="s">
        <v>143</v>
      </c>
      <c r="AU19" s="18" t="s">
        <v>144</v>
      </c>
      <c r="AV19" s="18" t="s">
        <v>145</v>
      </c>
      <c r="AW19" s="18" t="s">
        <v>146</v>
      </c>
      <c r="AX19" s="18" t="s">
        <v>147</v>
      </c>
      <c r="AY19" s="18" t="s">
        <v>148</v>
      </c>
      <c r="AZ19" s="18" t="s">
        <v>149</v>
      </c>
      <c r="BA19" s="18" t="s">
        <v>150</v>
      </c>
      <c r="BB19" s="18" t="s">
        <v>151</v>
      </c>
      <c r="BC19" s="18" t="s">
        <v>152</v>
      </c>
      <c r="BD19" s="18" t="s">
        <v>153</v>
      </c>
      <c r="BE19" s="18" t="s">
        <v>154</v>
      </c>
      <c r="BF19" s="18" t="s">
        <v>155</v>
      </c>
      <c r="BG19" s="18" t="s">
        <v>156</v>
      </c>
      <c r="BH19" s="18" t="s">
        <v>157</v>
      </c>
      <c r="BI19" s="18" t="s">
        <v>158</v>
      </c>
      <c r="BJ19" s="18" t="s">
        <v>159</v>
      </c>
      <c r="BK19" s="18" t="s">
        <v>160</v>
      </c>
      <c r="BL19" s="18" t="s">
        <v>161</v>
      </c>
      <c r="BM19" s="18">
        <v>33</v>
      </c>
      <c r="BN19" s="18">
        <v>34</v>
      </c>
      <c r="BO19" s="18">
        <v>35</v>
      </c>
      <c r="BP19" s="18">
        <v>36</v>
      </c>
      <c r="BQ19" s="18">
        <v>37</v>
      </c>
      <c r="BR19" s="18">
        <v>38</v>
      </c>
      <c r="BS19" s="18">
        <v>39</v>
      </c>
      <c r="BT19" s="18">
        <v>40</v>
      </c>
      <c r="BU19" s="18">
        <v>41</v>
      </c>
      <c r="BV19" s="18">
        <v>42</v>
      </c>
      <c r="BW19" s="18">
        <v>43</v>
      </c>
    </row>
    <row r="20" spans="1:77" s="40" customFormat="1" ht="55.5" customHeight="1" x14ac:dyDescent="0.2">
      <c r="A20" s="35">
        <v>0</v>
      </c>
      <c r="B20" s="36" t="s">
        <v>180</v>
      </c>
      <c r="C20" s="84" t="s">
        <v>193</v>
      </c>
      <c r="D20" s="35" t="s">
        <v>193</v>
      </c>
      <c r="E20" s="35">
        <v>2017</v>
      </c>
      <c r="F20" s="35">
        <v>2019</v>
      </c>
      <c r="G20" s="35">
        <f>F20</f>
        <v>2019</v>
      </c>
      <c r="H20" s="35" t="s">
        <v>193</v>
      </c>
      <c r="I20" s="35" t="s">
        <v>193</v>
      </c>
      <c r="J20" s="35" t="s">
        <v>193</v>
      </c>
      <c r="K20" s="35" t="s">
        <v>193</v>
      </c>
      <c r="L20" s="35" t="s">
        <v>193</v>
      </c>
      <c r="M20" s="35" t="s">
        <v>193</v>
      </c>
      <c r="N20" s="35"/>
      <c r="O20" s="35"/>
      <c r="P20" s="37"/>
      <c r="Q20" s="37"/>
      <c r="R20" s="37"/>
      <c r="S20" s="37"/>
      <c r="T20" s="39">
        <f>SUM(T29:T45)</f>
        <v>240.76000553999998</v>
      </c>
      <c r="U20" s="39">
        <f>SUM(U29:U45)</f>
        <v>596.92738166999993</v>
      </c>
      <c r="V20" s="39">
        <f t="shared" ref="V20:BV35" si="0">SUM(V29:V45)</f>
        <v>0</v>
      </c>
      <c r="W20" s="39">
        <f t="shared" si="0"/>
        <v>240.76000553999998</v>
      </c>
      <c r="X20" s="39">
        <f t="shared" si="0"/>
        <v>596.92738166999993</v>
      </c>
      <c r="Y20" s="39">
        <f t="shared" si="0"/>
        <v>0</v>
      </c>
      <c r="Z20" s="39">
        <f t="shared" si="0"/>
        <v>0</v>
      </c>
      <c r="AA20" s="39">
        <f t="shared" si="0"/>
        <v>0</v>
      </c>
      <c r="AB20" s="39">
        <f t="shared" si="0"/>
        <v>0</v>
      </c>
      <c r="AC20" s="39">
        <f t="shared" si="0"/>
        <v>0</v>
      </c>
      <c r="AD20" s="39">
        <f t="shared" si="0"/>
        <v>0</v>
      </c>
      <c r="AE20" s="39">
        <f t="shared" si="0"/>
        <v>0</v>
      </c>
      <c r="AF20" s="39">
        <f t="shared" si="0"/>
        <v>0</v>
      </c>
      <c r="AG20" s="39">
        <f t="shared" si="0"/>
        <v>0</v>
      </c>
      <c r="AH20" s="39">
        <f t="shared" si="0"/>
        <v>0</v>
      </c>
      <c r="AI20" s="39">
        <f t="shared" si="0"/>
        <v>190.00000019760003</v>
      </c>
      <c r="AJ20" s="39">
        <f t="shared" si="0"/>
        <v>0</v>
      </c>
      <c r="AK20" s="39">
        <v>0</v>
      </c>
      <c r="AL20" s="39">
        <f t="shared" si="0"/>
        <v>190.00000019760003</v>
      </c>
      <c r="AM20" s="39">
        <f t="shared" si="0"/>
        <v>0</v>
      </c>
      <c r="AN20" s="39">
        <f t="shared" si="0"/>
        <v>190.00000019760003</v>
      </c>
      <c r="AO20" s="39">
        <f t="shared" si="0"/>
        <v>0</v>
      </c>
      <c r="AP20" s="39">
        <f t="shared" si="0"/>
        <v>0</v>
      </c>
      <c r="AQ20" s="39">
        <f t="shared" si="0"/>
        <v>190.00000019760003</v>
      </c>
      <c r="AR20" s="39">
        <f t="shared" ref="AR20:AR41" si="1">SUM(AR21:AR37)</f>
        <v>0</v>
      </c>
      <c r="AS20" s="39">
        <f t="shared" si="0"/>
        <v>25.380002741999999</v>
      </c>
      <c r="AT20" s="39">
        <f t="shared" si="0"/>
        <v>0</v>
      </c>
      <c r="AU20" s="39">
        <f t="shared" si="0"/>
        <v>0</v>
      </c>
      <c r="AV20" s="39">
        <f t="shared" si="0"/>
        <v>25.380002741999999</v>
      </c>
      <c r="AW20" s="39">
        <f t="shared" si="0"/>
        <v>0</v>
      </c>
      <c r="AX20" s="39">
        <f t="shared" si="0"/>
        <v>381.54737887200002</v>
      </c>
      <c r="AY20" s="39">
        <f t="shared" si="0"/>
        <v>0</v>
      </c>
      <c r="AZ20" s="39">
        <f t="shared" si="0"/>
        <v>0</v>
      </c>
      <c r="BA20" s="39">
        <f t="shared" si="0"/>
        <v>364.49480767000006</v>
      </c>
      <c r="BB20" s="39">
        <f t="shared" si="0"/>
        <v>0</v>
      </c>
      <c r="BC20" s="39">
        <f t="shared" si="0"/>
        <v>25.380002600399994</v>
      </c>
      <c r="BD20" s="39">
        <f t="shared" si="0"/>
        <v>0</v>
      </c>
      <c r="BE20" s="39">
        <f t="shared" si="0"/>
        <v>0</v>
      </c>
      <c r="BF20" s="39">
        <f t="shared" si="0"/>
        <v>25.380002600399994</v>
      </c>
      <c r="BG20" s="39">
        <f t="shared" si="0"/>
        <v>0</v>
      </c>
      <c r="BH20" s="39">
        <f t="shared" si="0"/>
        <v>25.380002600399994</v>
      </c>
      <c r="BI20" s="39">
        <f t="shared" si="0"/>
        <v>0</v>
      </c>
      <c r="BJ20" s="39">
        <f t="shared" si="0"/>
        <v>0</v>
      </c>
      <c r="BK20" s="39">
        <f t="shared" si="0"/>
        <v>25.380002600399994</v>
      </c>
      <c r="BL20" s="39">
        <f t="shared" si="0"/>
        <v>0</v>
      </c>
      <c r="BM20" s="39">
        <f t="shared" si="0"/>
        <v>240.76000553999998</v>
      </c>
      <c r="BN20" s="39">
        <f t="shared" si="0"/>
        <v>0</v>
      </c>
      <c r="BO20" s="39">
        <f t="shared" si="0"/>
        <v>0</v>
      </c>
      <c r="BP20" s="39">
        <f t="shared" si="0"/>
        <v>240.76000553999998</v>
      </c>
      <c r="BQ20" s="39">
        <f t="shared" si="0"/>
        <v>0</v>
      </c>
      <c r="BR20" s="39">
        <f t="shared" si="0"/>
        <v>596.92738166999993</v>
      </c>
      <c r="BS20" s="39">
        <f t="shared" si="0"/>
        <v>0</v>
      </c>
      <c r="BT20" s="39">
        <f t="shared" si="0"/>
        <v>0</v>
      </c>
      <c r="BU20" s="39">
        <f t="shared" si="0"/>
        <v>596.92738166999993</v>
      </c>
      <c r="BV20" s="39">
        <f t="shared" si="0"/>
        <v>0</v>
      </c>
      <c r="BW20" s="39" t="s">
        <v>193</v>
      </c>
      <c r="BY20" s="71"/>
    </row>
    <row r="21" spans="1:77" ht="25.5" hidden="1" outlineLevel="1" x14ac:dyDescent="0.2">
      <c r="A21" s="18" t="s">
        <v>181</v>
      </c>
      <c r="B21" s="33" t="s">
        <v>182</v>
      </c>
      <c r="C21" s="49" t="s">
        <v>193</v>
      </c>
      <c r="D21" s="18" t="s">
        <v>193</v>
      </c>
      <c r="E21" s="89" t="s">
        <v>193</v>
      </c>
      <c r="F21" s="89" t="s">
        <v>193</v>
      </c>
      <c r="G21" s="89" t="s">
        <v>193</v>
      </c>
      <c r="H21" s="18" t="s">
        <v>193</v>
      </c>
      <c r="I21" s="18" t="s">
        <v>193</v>
      </c>
      <c r="J21" s="18" t="s">
        <v>193</v>
      </c>
      <c r="K21" s="18" t="s">
        <v>193</v>
      </c>
      <c r="L21" s="18" t="s">
        <v>193</v>
      </c>
      <c r="M21" s="18" t="s">
        <v>193</v>
      </c>
      <c r="N21" s="18" t="s">
        <v>193</v>
      </c>
      <c r="O21" s="18" t="s">
        <v>193</v>
      </c>
      <c r="P21" s="18" t="s">
        <v>193</v>
      </c>
      <c r="Q21" s="18" t="s">
        <v>193</v>
      </c>
      <c r="R21" s="18" t="s">
        <v>193</v>
      </c>
      <c r="S21" s="18" t="s">
        <v>193</v>
      </c>
      <c r="T21" s="34" t="s">
        <v>193</v>
      </c>
      <c r="U21" s="34" t="s">
        <v>193</v>
      </c>
      <c r="V21" s="34" t="s">
        <v>193</v>
      </c>
      <c r="W21" s="34" t="s">
        <v>193</v>
      </c>
      <c r="X21" s="34" t="s">
        <v>193</v>
      </c>
      <c r="Y21" s="34" t="s">
        <v>193</v>
      </c>
      <c r="Z21" s="34" t="s">
        <v>193</v>
      </c>
      <c r="AA21" s="34" t="s">
        <v>193</v>
      </c>
      <c r="AB21" s="34" t="s">
        <v>193</v>
      </c>
      <c r="AC21" s="34" t="s">
        <v>193</v>
      </c>
      <c r="AD21" s="34" t="s">
        <v>193</v>
      </c>
      <c r="AE21" s="34" t="s">
        <v>193</v>
      </c>
      <c r="AF21" s="34" t="s">
        <v>193</v>
      </c>
      <c r="AG21" s="34" t="s">
        <v>193</v>
      </c>
      <c r="AH21" s="34" t="s">
        <v>193</v>
      </c>
      <c r="AI21" s="34" t="s">
        <v>193</v>
      </c>
      <c r="AJ21" s="34" t="s">
        <v>193</v>
      </c>
      <c r="AK21" s="34">
        <v>0</v>
      </c>
      <c r="AL21" s="34" t="s">
        <v>193</v>
      </c>
      <c r="AM21" s="34">
        <f t="shared" si="0"/>
        <v>0</v>
      </c>
      <c r="AN21" s="34" t="s">
        <v>193</v>
      </c>
      <c r="AO21" s="34" t="s">
        <v>193</v>
      </c>
      <c r="AP21" s="34" t="s">
        <v>193</v>
      </c>
      <c r="AQ21" s="34" t="s">
        <v>193</v>
      </c>
      <c r="AR21" s="34">
        <f t="shared" si="1"/>
        <v>0</v>
      </c>
      <c r="AS21" s="34" t="s">
        <v>193</v>
      </c>
      <c r="AT21" s="34" t="s">
        <v>193</v>
      </c>
      <c r="AU21" s="34" t="s">
        <v>193</v>
      </c>
      <c r="AV21" s="34" t="s">
        <v>193</v>
      </c>
      <c r="AW21" s="34" t="s">
        <v>193</v>
      </c>
      <c r="AX21" s="34" t="s">
        <v>193</v>
      </c>
      <c r="AY21" s="34" t="s">
        <v>193</v>
      </c>
      <c r="AZ21" s="34" t="s">
        <v>193</v>
      </c>
      <c r="BA21" s="34" t="s">
        <v>193</v>
      </c>
      <c r="BB21" s="34" t="s">
        <v>193</v>
      </c>
      <c r="BC21" s="34" t="s">
        <v>193</v>
      </c>
      <c r="BD21" s="34" t="s">
        <v>193</v>
      </c>
      <c r="BE21" s="34" t="s">
        <v>193</v>
      </c>
      <c r="BF21" s="34" t="s">
        <v>193</v>
      </c>
      <c r="BG21" s="34" t="s">
        <v>193</v>
      </c>
      <c r="BH21" s="34" t="s">
        <v>193</v>
      </c>
      <c r="BI21" s="34" t="s">
        <v>193</v>
      </c>
      <c r="BJ21" s="34" t="s">
        <v>193</v>
      </c>
      <c r="BK21" s="34" t="s">
        <v>193</v>
      </c>
      <c r="BL21" s="34" t="s">
        <v>193</v>
      </c>
      <c r="BM21" s="34" t="s">
        <v>193</v>
      </c>
      <c r="BN21" s="34" t="s">
        <v>193</v>
      </c>
      <c r="BO21" s="34" t="s">
        <v>193</v>
      </c>
      <c r="BP21" s="34" t="s">
        <v>193</v>
      </c>
      <c r="BQ21" s="34" t="s">
        <v>193</v>
      </c>
      <c r="BR21" s="34" t="s">
        <v>193</v>
      </c>
      <c r="BS21" s="34" t="s">
        <v>193</v>
      </c>
      <c r="BT21" s="34" t="s">
        <v>193</v>
      </c>
      <c r="BU21" s="34" t="s">
        <v>193</v>
      </c>
      <c r="BV21" s="34" t="s">
        <v>193</v>
      </c>
      <c r="BW21" s="34" t="s">
        <v>193</v>
      </c>
    </row>
    <row r="22" spans="1:77" ht="51" hidden="1" outlineLevel="1" x14ac:dyDescent="0.2">
      <c r="A22" s="18" t="s">
        <v>183</v>
      </c>
      <c r="B22" s="33" t="s">
        <v>184</v>
      </c>
      <c r="C22" s="49" t="s">
        <v>193</v>
      </c>
      <c r="D22" s="18" t="s">
        <v>193</v>
      </c>
      <c r="E22" s="89" t="s">
        <v>193</v>
      </c>
      <c r="F22" s="89" t="s">
        <v>193</v>
      </c>
      <c r="G22" s="89" t="s">
        <v>193</v>
      </c>
      <c r="H22" s="18" t="s">
        <v>193</v>
      </c>
      <c r="I22" s="18" t="s">
        <v>193</v>
      </c>
      <c r="J22" s="18" t="s">
        <v>193</v>
      </c>
      <c r="K22" s="18" t="s">
        <v>193</v>
      </c>
      <c r="L22" s="18" t="s">
        <v>193</v>
      </c>
      <c r="M22" s="18" t="s">
        <v>193</v>
      </c>
      <c r="N22" s="18" t="s">
        <v>193</v>
      </c>
      <c r="O22" s="18" t="s">
        <v>193</v>
      </c>
      <c r="P22" s="18" t="s">
        <v>193</v>
      </c>
      <c r="Q22" s="18" t="s">
        <v>193</v>
      </c>
      <c r="R22" s="18" t="s">
        <v>193</v>
      </c>
      <c r="S22" s="18" t="s">
        <v>193</v>
      </c>
      <c r="T22" s="34" t="s">
        <v>193</v>
      </c>
      <c r="U22" s="34" t="s">
        <v>193</v>
      </c>
      <c r="V22" s="34" t="s">
        <v>193</v>
      </c>
      <c r="W22" s="34" t="s">
        <v>193</v>
      </c>
      <c r="X22" s="34" t="s">
        <v>193</v>
      </c>
      <c r="Y22" s="34" t="s">
        <v>193</v>
      </c>
      <c r="Z22" s="34" t="s">
        <v>193</v>
      </c>
      <c r="AA22" s="34" t="s">
        <v>193</v>
      </c>
      <c r="AB22" s="34" t="s">
        <v>193</v>
      </c>
      <c r="AC22" s="34" t="s">
        <v>193</v>
      </c>
      <c r="AD22" s="34" t="s">
        <v>193</v>
      </c>
      <c r="AE22" s="34" t="s">
        <v>193</v>
      </c>
      <c r="AF22" s="34" t="s">
        <v>193</v>
      </c>
      <c r="AG22" s="34" t="s">
        <v>193</v>
      </c>
      <c r="AH22" s="34" t="s">
        <v>193</v>
      </c>
      <c r="AI22" s="34" t="s">
        <v>193</v>
      </c>
      <c r="AJ22" s="34" t="s">
        <v>193</v>
      </c>
      <c r="AK22" s="34">
        <v>0</v>
      </c>
      <c r="AL22" s="34" t="s">
        <v>193</v>
      </c>
      <c r="AM22" s="34">
        <f t="shared" si="0"/>
        <v>0</v>
      </c>
      <c r="AN22" s="34" t="s">
        <v>193</v>
      </c>
      <c r="AO22" s="34" t="s">
        <v>193</v>
      </c>
      <c r="AP22" s="34" t="s">
        <v>193</v>
      </c>
      <c r="AQ22" s="34" t="s">
        <v>193</v>
      </c>
      <c r="AR22" s="34">
        <f t="shared" si="1"/>
        <v>0</v>
      </c>
      <c r="AS22" s="34" t="s">
        <v>193</v>
      </c>
      <c r="AT22" s="34" t="s">
        <v>193</v>
      </c>
      <c r="AU22" s="34" t="s">
        <v>193</v>
      </c>
      <c r="AV22" s="34" t="s">
        <v>193</v>
      </c>
      <c r="AW22" s="34" t="s">
        <v>193</v>
      </c>
      <c r="AX22" s="34" t="s">
        <v>193</v>
      </c>
      <c r="AY22" s="34" t="s">
        <v>193</v>
      </c>
      <c r="AZ22" s="34" t="s">
        <v>193</v>
      </c>
      <c r="BA22" s="34" t="s">
        <v>193</v>
      </c>
      <c r="BB22" s="34" t="s">
        <v>193</v>
      </c>
      <c r="BC22" s="34" t="s">
        <v>193</v>
      </c>
      <c r="BD22" s="34" t="s">
        <v>193</v>
      </c>
      <c r="BE22" s="34" t="s">
        <v>193</v>
      </c>
      <c r="BF22" s="34" t="s">
        <v>193</v>
      </c>
      <c r="BG22" s="34" t="s">
        <v>193</v>
      </c>
      <c r="BH22" s="34" t="s">
        <v>193</v>
      </c>
      <c r="BI22" s="34" t="s">
        <v>193</v>
      </c>
      <c r="BJ22" s="34" t="s">
        <v>193</v>
      </c>
      <c r="BK22" s="34" t="s">
        <v>193</v>
      </c>
      <c r="BL22" s="34" t="s">
        <v>193</v>
      </c>
      <c r="BM22" s="34" t="s">
        <v>193</v>
      </c>
      <c r="BN22" s="34" t="s">
        <v>193</v>
      </c>
      <c r="BO22" s="34" t="s">
        <v>193</v>
      </c>
      <c r="BP22" s="34" t="s">
        <v>193</v>
      </c>
      <c r="BQ22" s="34" t="s">
        <v>193</v>
      </c>
      <c r="BR22" s="34" t="s">
        <v>193</v>
      </c>
      <c r="BS22" s="34" t="s">
        <v>193</v>
      </c>
      <c r="BT22" s="34" t="s">
        <v>193</v>
      </c>
      <c r="BU22" s="34" t="s">
        <v>193</v>
      </c>
      <c r="BV22" s="34" t="s">
        <v>193</v>
      </c>
      <c r="BW22" s="34" t="s">
        <v>193</v>
      </c>
    </row>
    <row r="23" spans="1:77" ht="76.5" hidden="1" outlineLevel="1" x14ac:dyDescent="0.2">
      <c r="A23" s="18" t="s">
        <v>185</v>
      </c>
      <c r="B23" s="33" t="s">
        <v>186</v>
      </c>
      <c r="C23" s="49" t="s">
        <v>193</v>
      </c>
      <c r="D23" s="18" t="s">
        <v>193</v>
      </c>
      <c r="E23" s="89" t="s">
        <v>193</v>
      </c>
      <c r="F23" s="89" t="s">
        <v>193</v>
      </c>
      <c r="G23" s="89" t="s">
        <v>193</v>
      </c>
      <c r="H23" s="18" t="s">
        <v>193</v>
      </c>
      <c r="I23" s="18" t="s">
        <v>193</v>
      </c>
      <c r="J23" s="18" t="s">
        <v>193</v>
      </c>
      <c r="K23" s="18" t="s">
        <v>193</v>
      </c>
      <c r="L23" s="18" t="s">
        <v>193</v>
      </c>
      <c r="M23" s="18" t="s">
        <v>193</v>
      </c>
      <c r="N23" s="18" t="s">
        <v>193</v>
      </c>
      <c r="O23" s="18" t="s">
        <v>193</v>
      </c>
      <c r="P23" s="18" t="s">
        <v>193</v>
      </c>
      <c r="Q23" s="18" t="s">
        <v>193</v>
      </c>
      <c r="R23" s="18" t="s">
        <v>193</v>
      </c>
      <c r="S23" s="18" t="s">
        <v>193</v>
      </c>
      <c r="T23" s="34" t="s">
        <v>193</v>
      </c>
      <c r="U23" s="34" t="s">
        <v>193</v>
      </c>
      <c r="V23" s="34" t="s">
        <v>193</v>
      </c>
      <c r="W23" s="34" t="s">
        <v>193</v>
      </c>
      <c r="X23" s="34" t="s">
        <v>193</v>
      </c>
      <c r="Y23" s="34" t="s">
        <v>193</v>
      </c>
      <c r="Z23" s="34" t="s">
        <v>193</v>
      </c>
      <c r="AA23" s="34" t="s">
        <v>193</v>
      </c>
      <c r="AB23" s="34" t="s">
        <v>193</v>
      </c>
      <c r="AC23" s="34" t="s">
        <v>193</v>
      </c>
      <c r="AD23" s="34" t="s">
        <v>193</v>
      </c>
      <c r="AE23" s="34" t="s">
        <v>193</v>
      </c>
      <c r="AF23" s="34" t="s">
        <v>193</v>
      </c>
      <c r="AG23" s="34" t="s">
        <v>193</v>
      </c>
      <c r="AH23" s="34" t="s">
        <v>193</v>
      </c>
      <c r="AI23" s="34" t="s">
        <v>193</v>
      </c>
      <c r="AJ23" s="34" t="s">
        <v>193</v>
      </c>
      <c r="AK23" s="34">
        <v>0</v>
      </c>
      <c r="AL23" s="34" t="s">
        <v>193</v>
      </c>
      <c r="AM23" s="34">
        <f t="shared" si="0"/>
        <v>0</v>
      </c>
      <c r="AN23" s="34" t="s">
        <v>193</v>
      </c>
      <c r="AO23" s="34" t="s">
        <v>193</v>
      </c>
      <c r="AP23" s="34" t="s">
        <v>193</v>
      </c>
      <c r="AQ23" s="34" t="s">
        <v>193</v>
      </c>
      <c r="AR23" s="34">
        <f t="shared" si="1"/>
        <v>0</v>
      </c>
      <c r="AS23" s="34" t="s">
        <v>193</v>
      </c>
      <c r="AT23" s="34" t="s">
        <v>193</v>
      </c>
      <c r="AU23" s="34" t="s">
        <v>193</v>
      </c>
      <c r="AV23" s="34" t="s">
        <v>193</v>
      </c>
      <c r="AW23" s="34" t="s">
        <v>193</v>
      </c>
      <c r="AX23" s="34" t="s">
        <v>193</v>
      </c>
      <c r="AY23" s="34" t="s">
        <v>193</v>
      </c>
      <c r="AZ23" s="34" t="s">
        <v>193</v>
      </c>
      <c r="BA23" s="34" t="s">
        <v>193</v>
      </c>
      <c r="BB23" s="34" t="s">
        <v>193</v>
      </c>
      <c r="BC23" s="34" t="s">
        <v>193</v>
      </c>
      <c r="BD23" s="34" t="s">
        <v>193</v>
      </c>
      <c r="BE23" s="34" t="s">
        <v>193</v>
      </c>
      <c r="BF23" s="34" t="s">
        <v>193</v>
      </c>
      <c r="BG23" s="34" t="s">
        <v>193</v>
      </c>
      <c r="BH23" s="34" t="s">
        <v>193</v>
      </c>
      <c r="BI23" s="34" t="s">
        <v>193</v>
      </c>
      <c r="BJ23" s="34" t="s">
        <v>193</v>
      </c>
      <c r="BK23" s="34" t="s">
        <v>193</v>
      </c>
      <c r="BL23" s="34" t="s">
        <v>193</v>
      </c>
      <c r="BM23" s="34" t="s">
        <v>193</v>
      </c>
      <c r="BN23" s="34" t="s">
        <v>193</v>
      </c>
      <c r="BO23" s="34" t="s">
        <v>193</v>
      </c>
      <c r="BP23" s="34" t="s">
        <v>193</v>
      </c>
      <c r="BQ23" s="34" t="s">
        <v>193</v>
      </c>
      <c r="BR23" s="34" t="s">
        <v>193</v>
      </c>
      <c r="BS23" s="34" t="s">
        <v>193</v>
      </c>
      <c r="BT23" s="34" t="s">
        <v>193</v>
      </c>
      <c r="BU23" s="34" t="s">
        <v>193</v>
      </c>
      <c r="BV23" s="34" t="s">
        <v>193</v>
      </c>
      <c r="BW23" s="34" t="s">
        <v>193</v>
      </c>
    </row>
    <row r="24" spans="1:77" ht="51" hidden="1" outlineLevel="1" x14ac:dyDescent="0.2">
      <c r="A24" s="18" t="s">
        <v>187</v>
      </c>
      <c r="B24" s="33" t="s">
        <v>188</v>
      </c>
      <c r="C24" s="49" t="s">
        <v>193</v>
      </c>
      <c r="D24" s="18" t="s">
        <v>193</v>
      </c>
      <c r="E24" s="89" t="s">
        <v>193</v>
      </c>
      <c r="F24" s="89" t="s">
        <v>193</v>
      </c>
      <c r="G24" s="89" t="s">
        <v>193</v>
      </c>
      <c r="H24" s="18" t="s">
        <v>193</v>
      </c>
      <c r="I24" s="18" t="s">
        <v>193</v>
      </c>
      <c r="J24" s="18" t="s">
        <v>193</v>
      </c>
      <c r="K24" s="18" t="s">
        <v>193</v>
      </c>
      <c r="L24" s="18" t="s">
        <v>193</v>
      </c>
      <c r="M24" s="18" t="s">
        <v>193</v>
      </c>
      <c r="N24" s="18" t="s">
        <v>193</v>
      </c>
      <c r="O24" s="18" t="s">
        <v>193</v>
      </c>
      <c r="P24" s="18" t="s">
        <v>193</v>
      </c>
      <c r="Q24" s="18" t="s">
        <v>193</v>
      </c>
      <c r="R24" s="18" t="s">
        <v>193</v>
      </c>
      <c r="S24" s="18" t="s">
        <v>193</v>
      </c>
      <c r="T24" s="34" t="s">
        <v>193</v>
      </c>
      <c r="U24" s="34" t="s">
        <v>193</v>
      </c>
      <c r="V24" s="34" t="s">
        <v>193</v>
      </c>
      <c r="W24" s="34" t="s">
        <v>193</v>
      </c>
      <c r="X24" s="34" t="s">
        <v>193</v>
      </c>
      <c r="Y24" s="34" t="s">
        <v>193</v>
      </c>
      <c r="Z24" s="34" t="s">
        <v>193</v>
      </c>
      <c r="AA24" s="34" t="s">
        <v>193</v>
      </c>
      <c r="AB24" s="34" t="s">
        <v>193</v>
      </c>
      <c r="AC24" s="34" t="s">
        <v>193</v>
      </c>
      <c r="AD24" s="34" t="s">
        <v>193</v>
      </c>
      <c r="AE24" s="34" t="s">
        <v>193</v>
      </c>
      <c r="AF24" s="34" t="s">
        <v>193</v>
      </c>
      <c r="AG24" s="34" t="s">
        <v>193</v>
      </c>
      <c r="AH24" s="34" t="s">
        <v>193</v>
      </c>
      <c r="AI24" s="34" t="s">
        <v>193</v>
      </c>
      <c r="AJ24" s="34" t="s">
        <v>193</v>
      </c>
      <c r="AK24" s="34">
        <v>0</v>
      </c>
      <c r="AL24" s="34" t="s">
        <v>193</v>
      </c>
      <c r="AM24" s="34">
        <f t="shared" si="0"/>
        <v>0</v>
      </c>
      <c r="AN24" s="34" t="s">
        <v>193</v>
      </c>
      <c r="AO24" s="34" t="s">
        <v>193</v>
      </c>
      <c r="AP24" s="34" t="s">
        <v>193</v>
      </c>
      <c r="AQ24" s="34" t="s">
        <v>193</v>
      </c>
      <c r="AR24" s="34">
        <f t="shared" si="1"/>
        <v>0</v>
      </c>
      <c r="AS24" s="34" t="s">
        <v>193</v>
      </c>
      <c r="AT24" s="34" t="s">
        <v>193</v>
      </c>
      <c r="AU24" s="34" t="s">
        <v>193</v>
      </c>
      <c r="AV24" s="34" t="s">
        <v>193</v>
      </c>
      <c r="AW24" s="34" t="s">
        <v>193</v>
      </c>
      <c r="AX24" s="34" t="s">
        <v>193</v>
      </c>
      <c r="AY24" s="34" t="s">
        <v>193</v>
      </c>
      <c r="AZ24" s="34" t="s">
        <v>193</v>
      </c>
      <c r="BA24" s="34" t="s">
        <v>193</v>
      </c>
      <c r="BB24" s="34" t="s">
        <v>193</v>
      </c>
      <c r="BC24" s="34" t="s">
        <v>193</v>
      </c>
      <c r="BD24" s="34" t="s">
        <v>193</v>
      </c>
      <c r="BE24" s="34" t="s">
        <v>193</v>
      </c>
      <c r="BF24" s="34" t="s">
        <v>193</v>
      </c>
      <c r="BG24" s="34" t="s">
        <v>193</v>
      </c>
      <c r="BH24" s="34" t="s">
        <v>193</v>
      </c>
      <c r="BI24" s="34" t="s">
        <v>193</v>
      </c>
      <c r="BJ24" s="34" t="s">
        <v>193</v>
      </c>
      <c r="BK24" s="34" t="s">
        <v>193</v>
      </c>
      <c r="BL24" s="34" t="s">
        <v>193</v>
      </c>
      <c r="BM24" s="34" t="s">
        <v>193</v>
      </c>
      <c r="BN24" s="34" t="s">
        <v>193</v>
      </c>
      <c r="BO24" s="34" t="s">
        <v>193</v>
      </c>
      <c r="BP24" s="34" t="s">
        <v>193</v>
      </c>
      <c r="BQ24" s="34" t="s">
        <v>193</v>
      </c>
      <c r="BR24" s="34" t="s">
        <v>193</v>
      </c>
      <c r="BS24" s="34" t="s">
        <v>193</v>
      </c>
      <c r="BT24" s="34" t="s">
        <v>193</v>
      </c>
      <c r="BU24" s="34" t="s">
        <v>193</v>
      </c>
      <c r="BV24" s="34" t="s">
        <v>193</v>
      </c>
      <c r="BW24" s="34" t="s">
        <v>193</v>
      </c>
    </row>
    <row r="25" spans="1:77" ht="63.75" hidden="1" outlineLevel="1" x14ac:dyDescent="0.2">
      <c r="A25" s="18" t="s">
        <v>189</v>
      </c>
      <c r="B25" s="33" t="s">
        <v>190</v>
      </c>
      <c r="C25" s="49" t="s">
        <v>193</v>
      </c>
      <c r="D25" s="18" t="s">
        <v>193</v>
      </c>
      <c r="E25" s="89" t="s">
        <v>193</v>
      </c>
      <c r="F25" s="89" t="s">
        <v>193</v>
      </c>
      <c r="G25" s="89" t="s">
        <v>193</v>
      </c>
      <c r="H25" s="18" t="s">
        <v>193</v>
      </c>
      <c r="I25" s="18" t="s">
        <v>193</v>
      </c>
      <c r="J25" s="18" t="s">
        <v>193</v>
      </c>
      <c r="K25" s="18" t="s">
        <v>193</v>
      </c>
      <c r="L25" s="18" t="s">
        <v>193</v>
      </c>
      <c r="M25" s="18" t="s">
        <v>193</v>
      </c>
      <c r="N25" s="18" t="s">
        <v>193</v>
      </c>
      <c r="O25" s="18" t="s">
        <v>193</v>
      </c>
      <c r="P25" s="18" t="s">
        <v>193</v>
      </c>
      <c r="Q25" s="18" t="s">
        <v>193</v>
      </c>
      <c r="R25" s="18" t="s">
        <v>193</v>
      </c>
      <c r="S25" s="18" t="s">
        <v>193</v>
      </c>
      <c r="T25" s="34" t="s">
        <v>193</v>
      </c>
      <c r="U25" s="34" t="s">
        <v>193</v>
      </c>
      <c r="V25" s="34" t="s">
        <v>193</v>
      </c>
      <c r="W25" s="34" t="s">
        <v>193</v>
      </c>
      <c r="X25" s="34" t="s">
        <v>193</v>
      </c>
      <c r="Y25" s="34" t="s">
        <v>193</v>
      </c>
      <c r="Z25" s="34" t="s">
        <v>193</v>
      </c>
      <c r="AA25" s="34" t="s">
        <v>193</v>
      </c>
      <c r="AB25" s="34" t="s">
        <v>193</v>
      </c>
      <c r="AC25" s="34" t="s">
        <v>193</v>
      </c>
      <c r="AD25" s="34" t="s">
        <v>193</v>
      </c>
      <c r="AE25" s="34" t="s">
        <v>193</v>
      </c>
      <c r="AF25" s="34" t="s">
        <v>193</v>
      </c>
      <c r="AG25" s="34" t="s">
        <v>193</v>
      </c>
      <c r="AH25" s="34" t="s">
        <v>193</v>
      </c>
      <c r="AI25" s="34" t="s">
        <v>193</v>
      </c>
      <c r="AJ25" s="34" t="s">
        <v>193</v>
      </c>
      <c r="AK25" s="34">
        <v>0</v>
      </c>
      <c r="AL25" s="34" t="s">
        <v>193</v>
      </c>
      <c r="AM25" s="34">
        <f t="shared" si="0"/>
        <v>0</v>
      </c>
      <c r="AN25" s="34" t="s">
        <v>193</v>
      </c>
      <c r="AO25" s="34" t="s">
        <v>193</v>
      </c>
      <c r="AP25" s="34" t="s">
        <v>193</v>
      </c>
      <c r="AQ25" s="34" t="s">
        <v>193</v>
      </c>
      <c r="AR25" s="34">
        <f t="shared" si="1"/>
        <v>0</v>
      </c>
      <c r="AS25" s="34" t="s">
        <v>193</v>
      </c>
      <c r="AT25" s="34" t="s">
        <v>193</v>
      </c>
      <c r="AU25" s="34" t="s">
        <v>193</v>
      </c>
      <c r="AV25" s="34" t="s">
        <v>193</v>
      </c>
      <c r="AW25" s="34" t="s">
        <v>193</v>
      </c>
      <c r="AX25" s="34" t="s">
        <v>193</v>
      </c>
      <c r="AY25" s="34" t="s">
        <v>193</v>
      </c>
      <c r="AZ25" s="34" t="s">
        <v>193</v>
      </c>
      <c r="BA25" s="34" t="s">
        <v>193</v>
      </c>
      <c r="BB25" s="34" t="s">
        <v>193</v>
      </c>
      <c r="BC25" s="34" t="s">
        <v>193</v>
      </c>
      <c r="BD25" s="34" t="s">
        <v>193</v>
      </c>
      <c r="BE25" s="34" t="s">
        <v>193</v>
      </c>
      <c r="BF25" s="34" t="s">
        <v>193</v>
      </c>
      <c r="BG25" s="34" t="s">
        <v>193</v>
      </c>
      <c r="BH25" s="34" t="s">
        <v>193</v>
      </c>
      <c r="BI25" s="34" t="s">
        <v>193</v>
      </c>
      <c r="BJ25" s="34" t="s">
        <v>193</v>
      </c>
      <c r="BK25" s="34" t="s">
        <v>193</v>
      </c>
      <c r="BL25" s="34" t="s">
        <v>193</v>
      </c>
      <c r="BM25" s="34" t="s">
        <v>193</v>
      </c>
      <c r="BN25" s="34" t="s">
        <v>193</v>
      </c>
      <c r="BO25" s="34" t="s">
        <v>193</v>
      </c>
      <c r="BP25" s="34" t="s">
        <v>193</v>
      </c>
      <c r="BQ25" s="34" t="s">
        <v>193</v>
      </c>
      <c r="BR25" s="34" t="s">
        <v>193</v>
      </c>
      <c r="BS25" s="34" t="s">
        <v>193</v>
      </c>
      <c r="BT25" s="34" t="s">
        <v>193</v>
      </c>
      <c r="BU25" s="34" t="s">
        <v>193</v>
      </c>
      <c r="BV25" s="34" t="s">
        <v>193</v>
      </c>
      <c r="BW25" s="34" t="s">
        <v>193</v>
      </c>
    </row>
    <row r="26" spans="1:77" ht="25.5" collapsed="1" x14ac:dyDescent="0.2">
      <c r="A26" s="18" t="s">
        <v>191</v>
      </c>
      <c r="B26" s="33" t="s">
        <v>192</v>
      </c>
      <c r="C26" s="49" t="s">
        <v>193</v>
      </c>
      <c r="D26" s="18" t="s">
        <v>193</v>
      </c>
      <c r="E26" s="89">
        <v>2017</v>
      </c>
      <c r="F26" s="89">
        <v>2019</v>
      </c>
      <c r="G26" s="89">
        <f>F26</f>
        <v>2019</v>
      </c>
      <c r="H26" s="18" t="s">
        <v>193</v>
      </c>
      <c r="I26" s="18" t="s">
        <v>193</v>
      </c>
      <c r="J26" s="18" t="s">
        <v>193</v>
      </c>
      <c r="K26" s="18" t="s">
        <v>193</v>
      </c>
      <c r="L26" s="18" t="s">
        <v>193</v>
      </c>
      <c r="M26" s="18" t="s">
        <v>193</v>
      </c>
      <c r="N26" s="18"/>
      <c r="O26" s="18"/>
      <c r="P26" s="32"/>
      <c r="Q26" s="32"/>
      <c r="R26" s="32"/>
      <c r="S26" s="32"/>
      <c r="T26" s="34">
        <f>SUM(T29:T45)</f>
        <v>240.76000553999998</v>
      </c>
      <c r="U26" s="34">
        <f t="shared" ref="U26:BV26" si="2">SUM(U29:U45)</f>
        <v>596.92738166999993</v>
      </c>
      <c r="V26" s="34">
        <f t="shared" si="2"/>
        <v>0</v>
      </c>
      <c r="W26" s="34">
        <f t="shared" si="2"/>
        <v>240.76000553999998</v>
      </c>
      <c r="X26" s="34">
        <f t="shared" si="2"/>
        <v>596.92738166999993</v>
      </c>
      <c r="Y26" s="34">
        <f t="shared" si="2"/>
        <v>0</v>
      </c>
      <c r="Z26" s="34">
        <f t="shared" si="2"/>
        <v>0</v>
      </c>
      <c r="AA26" s="34">
        <f t="shared" si="2"/>
        <v>0</v>
      </c>
      <c r="AB26" s="34">
        <f t="shared" si="2"/>
        <v>0</v>
      </c>
      <c r="AC26" s="34">
        <f t="shared" si="2"/>
        <v>0</v>
      </c>
      <c r="AD26" s="34">
        <f t="shared" si="2"/>
        <v>0</v>
      </c>
      <c r="AE26" s="34">
        <f t="shared" si="2"/>
        <v>0</v>
      </c>
      <c r="AF26" s="34">
        <f t="shared" si="2"/>
        <v>0</v>
      </c>
      <c r="AG26" s="34">
        <f t="shared" si="2"/>
        <v>0</v>
      </c>
      <c r="AH26" s="34">
        <f t="shared" si="2"/>
        <v>0</v>
      </c>
      <c r="AI26" s="34">
        <f t="shared" si="2"/>
        <v>190.00000019760003</v>
      </c>
      <c r="AJ26" s="34">
        <f t="shared" si="2"/>
        <v>0</v>
      </c>
      <c r="AK26" s="34">
        <v>0</v>
      </c>
      <c r="AL26" s="34">
        <f t="shared" si="2"/>
        <v>190.00000019760003</v>
      </c>
      <c r="AM26" s="34">
        <f t="shared" si="0"/>
        <v>0</v>
      </c>
      <c r="AN26" s="34">
        <f t="shared" si="2"/>
        <v>190.00000019760003</v>
      </c>
      <c r="AO26" s="34">
        <f t="shared" si="2"/>
        <v>0</v>
      </c>
      <c r="AP26" s="34">
        <f t="shared" si="2"/>
        <v>0</v>
      </c>
      <c r="AQ26" s="34">
        <f t="shared" si="2"/>
        <v>190.00000019760003</v>
      </c>
      <c r="AR26" s="34">
        <f t="shared" si="1"/>
        <v>0</v>
      </c>
      <c r="AS26" s="34">
        <f t="shared" si="2"/>
        <v>25.380002741999999</v>
      </c>
      <c r="AT26" s="34">
        <f t="shared" si="2"/>
        <v>0</v>
      </c>
      <c r="AU26" s="34">
        <f t="shared" si="2"/>
        <v>0</v>
      </c>
      <c r="AV26" s="34">
        <f t="shared" si="2"/>
        <v>25.380002741999999</v>
      </c>
      <c r="AW26" s="34">
        <f t="shared" si="2"/>
        <v>0</v>
      </c>
      <c r="AX26" s="34">
        <f t="shared" si="2"/>
        <v>381.54737887200002</v>
      </c>
      <c r="AY26" s="34">
        <f t="shared" si="2"/>
        <v>0</v>
      </c>
      <c r="AZ26" s="34">
        <f t="shared" si="2"/>
        <v>0</v>
      </c>
      <c r="BA26" s="34">
        <f t="shared" si="2"/>
        <v>364.49480767000006</v>
      </c>
      <c r="BB26" s="34">
        <f t="shared" si="2"/>
        <v>0</v>
      </c>
      <c r="BC26" s="34">
        <f t="shared" si="2"/>
        <v>25.380002600399994</v>
      </c>
      <c r="BD26" s="34">
        <f t="shared" si="2"/>
        <v>0</v>
      </c>
      <c r="BE26" s="34">
        <f t="shared" si="2"/>
        <v>0</v>
      </c>
      <c r="BF26" s="34">
        <f t="shared" si="2"/>
        <v>25.380002600399994</v>
      </c>
      <c r="BG26" s="34">
        <f t="shared" si="2"/>
        <v>0</v>
      </c>
      <c r="BH26" s="34">
        <f t="shared" si="2"/>
        <v>25.380002600399994</v>
      </c>
      <c r="BI26" s="34">
        <f t="shared" si="2"/>
        <v>0</v>
      </c>
      <c r="BJ26" s="34">
        <f t="shared" si="2"/>
        <v>0</v>
      </c>
      <c r="BK26" s="34">
        <f t="shared" si="2"/>
        <v>25.380002600399994</v>
      </c>
      <c r="BL26" s="34">
        <f t="shared" si="2"/>
        <v>0</v>
      </c>
      <c r="BM26" s="34">
        <f t="shared" si="2"/>
        <v>240.76000553999998</v>
      </c>
      <c r="BN26" s="34">
        <f t="shared" si="2"/>
        <v>0</v>
      </c>
      <c r="BO26" s="34">
        <f t="shared" si="2"/>
        <v>0</v>
      </c>
      <c r="BP26" s="34">
        <f t="shared" si="2"/>
        <v>240.76000553999998</v>
      </c>
      <c r="BQ26" s="34">
        <f t="shared" si="2"/>
        <v>0</v>
      </c>
      <c r="BR26" s="34">
        <f t="shared" si="2"/>
        <v>596.92738166999993</v>
      </c>
      <c r="BS26" s="34">
        <f t="shared" si="2"/>
        <v>0</v>
      </c>
      <c r="BT26" s="34">
        <f t="shared" si="2"/>
        <v>0</v>
      </c>
      <c r="BU26" s="34">
        <f t="shared" si="2"/>
        <v>596.92738166999993</v>
      </c>
      <c r="BV26" s="34">
        <f t="shared" si="2"/>
        <v>0</v>
      </c>
      <c r="BW26" s="34"/>
    </row>
    <row r="27" spans="1:77" x14ac:dyDescent="0.2">
      <c r="A27" s="18">
        <v>1</v>
      </c>
      <c r="B27" s="33" t="s">
        <v>194</v>
      </c>
      <c r="C27" s="49" t="s">
        <v>193</v>
      </c>
      <c r="D27" s="18" t="s">
        <v>193</v>
      </c>
      <c r="E27" s="89">
        <v>2017</v>
      </c>
      <c r="F27" s="89">
        <v>2019</v>
      </c>
      <c r="G27" s="89">
        <f>F27</f>
        <v>2019</v>
      </c>
      <c r="H27" s="18" t="s">
        <v>193</v>
      </c>
      <c r="I27" s="18" t="s">
        <v>193</v>
      </c>
      <c r="J27" s="18" t="s">
        <v>193</v>
      </c>
      <c r="K27" s="18" t="s">
        <v>193</v>
      </c>
      <c r="L27" s="18" t="s">
        <v>193</v>
      </c>
      <c r="M27" s="18" t="s">
        <v>193</v>
      </c>
      <c r="N27" s="18"/>
      <c r="O27" s="18"/>
      <c r="P27" s="32"/>
      <c r="Q27" s="32"/>
      <c r="R27" s="32"/>
      <c r="S27" s="32"/>
      <c r="T27" s="34">
        <f>T28</f>
        <v>240.76000553999998</v>
      </c>
      <c r="U27" s="34">
        <f t="shared" ref="U27:BV27" si="3">U28</f>
        <v>596.92738166999993</v>
      </c>
      <c r="V27" s="34">
        <f t="shared" si="3"/>
        <v>0</v>
      </c>
      <c r="W27" s="34">
        <f t="shared" si="3"/>
        <v>240.76000553999998</v>
      </c>
      <c r="X27" s="34">
        <f t="shared" si="3"/>
        <v>596.92738166999993</v>
      </c>
      <c r="Y27" s="34">
        <f t="shared" si="3"/>
        <v>0</v>
      </c>
      <c r="Z27" s="34">
        <f t="shared" si="3"/>
        <v>0</v>
      </c>
      <c r="AA27" s="34">
        <f t="shared" si="3"/>
        <v>0</v>
      </c>
      <c r="AB27" s="34">
        <f t="shared" si="3"/>
        <v>0</v>
      </c>
      <c r="AC27" s="34">
        <f t="shared" si="3"/>
        <v>0</v>
      </c>
      <c r="AD27" s="34">
        <f t="shared" si="3"/>
        <v>0</v>
      </c>
      <c r="AE27" s="34">
        <f t="shared" si="3"/>
        <v>0</v>
      </c>
      <c r="AF27" s="34">
        <f t="shared" si="3"/>
        <v>0</v>
      </c>
      <c r="AG27" s="34">
        <f t="shared" si="3"/>
        <v>0</v>
      </c>
      <c r="AH27" s="34">
        <f t="shared" si="3"/>
        <v>0</v>
      </c>
      <c r="AI27" s="34">
        <f t="shared" si="3"/>
        <v>190.00000019760003</v>
      </c>
      <c r="AJ27" s="34">
        <f t="shared" si="3"/>
        <v>0</v>
      </c>
      <c r="AK27" s="34">
        <v>0</v>
      </c>
      <c r="AL27" s="34">
        <f t="shared" si="3"/>
        <v>190.00000019760003</v>
      </c>
      <c r="AM27" s="34">
        <f t="shared" si="0"/>
        <v>0</v>
      </c>
      <c r="AN27" s="34">
        <f t="shared" si="3"/>
        <v>190.00000019760003</v>
      </c>
      <c r="AO27" s="34">
        <f t="shared" si="3"/>
        <v>0</v>
      </c>
      <c r="AP27" s="34">
        <f t="shared" si="3"/>
        <v>0</v>
      </c>
      <c r="AQ27" s="34">
        <f t="shared" si="3"/>
        <v>190.00000019760003</v>
      </c>
      <c r="AR27" s="34">
        <f t="shared" si="1"/>
        <v>0</v>
      </c>
      <c r="AS27" s="34">
        <f t="shared" si="3"/>
        <v>25.380002741999999</v>
      </c>
      <c r="AT27" s="34">
        <f t="shared" si="3"/>
        <v>0</v>
      </c>
      <c r="AU27" s="34">
        <f t="shared" si="3"/>
        <v>0</v>
      </c>
      <c r="AV27" s="34">
        <f t="shared" si="3"/>
        <v>25.380002741999999</v>
      </c>
      <c r="AW27" s="34">
        <f t="shared" si="3"/>
        <v>0</v>
      </c>
      <c r="AX27" s="34">
        <f t="shared" si="3"/>
        <v>381.54737887200002</v>
      </c>
      <c r="AY27" s="34">
        <f t="shared" si="3"/>
        <v>0</v>
      </c>
      <c r="AZ27" s="34">
        <f t="shared" si="3"/>
        <v>0</v>
      </c>
      <c r="BA27" s="34">
        <f t="shared" si="3"/>
        <v>364.49480767000006</v>
      </c>
      <c r="BB27" s="34">
        <f t="shared" si="3"/>
        <v>0</v>
      </c>
      <c r="BC27" s="34">
        <f t="shared" si="3"/>
        <v>25.380002600399994</v>
      </c>
      <c r="BD27" s="34">
        <f t="shared" si="3"/>
        <v>0</v>
      </c>
      <c r="BE27" s="34">
        <f t="shared" si="3"/>
        <v>0</v>
      </c>
      <c r="BF27" s="34">
        <f t="shared" si="3"/>
        <v>25.380002600399994</v>
      </c>
      <c r="BG27" s="34">
        <f t="shared" si="3"/>
        <v>0</v>
      </c>
      <c r="BH27" s="34">
        <f t="shared" si="3"/>
        <v>25.380002600399994</v>
      </c>
      <c r="BI27" s="34">
        <f t="shared" si="3"/>
        <v>0</v>
      </c>
      <c r="BJ27" s="34">
        <f t="shared" si="3"/>
        <v>0</v>
      </c>
      <c r="BK27" s="34">
        <f t="shared" si="3"/>
        <v>25.380002600399994</v>
      </c>
      <c r="BL27" s="34">
        <f t="shared" si="3"/>
        <v>0</v>
      </c>
      <c r="BM27" s="34">
        <f t="shared" si="3"/>
        <v>240.76000553999998</v>
      </c>
      <c r="BN27" s="34">
        <f t="shared" si="3"/>
        <v>0</v>
      </c>
      <c r="BO27" s="34">
        <f t="shared" si="3"/>
        <v>0</v>
      </c>
      <c r="BP27" s="34">
        <f t="shared" si="3"/>
        <v>240.76000553999998</v>
      </c>
      <c r="BQ27" s="34">
        <f t="shared" si="3"/>
        <v>0</v>
      </c>
      <c r="BR27" s="34">
        <f t="shared" si="3"/>
        <v>596.92738166999993</v>
      </c>
      <c r="BS27" s="34">
        <f t="shared" si="3"/>
        <v>0</v>
      </c>
      <c r="BT27" s="34">
        <f t="shared" si="3"/>
        <v>0</v>
      </c>
      <c r="BU27" s="34">
        <f t="shared" si="3"/>
        <v>596.92738166999993</v>
      </c>
      <c r="BV27" s="34">
        <f t="shared" si="3"/>
        <v>0</v>
      </c>
      <c r="BW27" s="34"/>
    </row>
    <row r="28" spans="1:77" ht="38.25" x14ac:dyDescent="0.2">
      <c r="A28" s="18" t="s">
        <v>196</v>
      </c>
      <c r="B28" s="33" t="s">
        <v>195</v>
      </c>
      <c r="C28" s="49" t="s">
        <v>193</v>
      </c>
      <c r="D28" s="18" t="s">
        <v>193</v>
      </c>
      <c r="E28" s="89">
        <v>2017</v>
      </c>
      <c r="F28" s="89">
        <v>2019</v>
      </c>
      <c r="G28" s="89">
        <f>F28</f>
        <v>2019</v>
      </c>
      <c r="H28" s="18" t="s">
        <v>193</v>
      </c>
      <c r="I28" s="18" t="s">
        <v>193</v>
      </c>
      <c r="J28" s="18" t="s">
        <v>193</v>
      </c>
      <c r="K28" s="18" t="s">
        <v>193</v>
      </c>
      <c r="L28" s="18" t="s">
        <v>193</v>
      </c>
      <c r="M28" s="18" t="s">
        <v>193</v>
      </c>
      <c r="N28" s="18"/>
      <c r="O28" s="18"/>
      <c r="P28" s="32"/>
      <c r="Q28" s="32"/>
      <c r="R28" s="32"/>
      <c r="S28" s="32"/>
      <c r="T28" s="34">
        <f>SUM(T29:T45)</f>
        <v>240.76000553999998</v>
      </c>
      <c r="U28" s="34">
        <f t="shared" ref="U28:BV43" si="4">SUM(U29:U45)</f>
        <v>596.92738166999993</v>
      </c>
      <c r="V28" s="34">
        <f t="shared" si="4"/>
        <v>0</v>
      </c>
      <c r="W28" s="34">
        <f t="shared" si="4"/>
        <v>240.76000553999998</v>
      </c>
      <c r="X28" s="34">
        <f t="shared" si="4"/>
        <v>596.92738166999993</v>
      </c>
      <c r="Y28" s="34">
        <f t="shared" si="4"/>
        <v>0</v>
      </c>
      <c r="Z28" s="34">
        <f t="shared" si="4"/>
        <v>0</v>
      </c>
      <c r="AA28" s="34">
        <f t="shared" si="4"/>
        <v>0</v>
      </c>
      <c r="AB28" s="34">
        <f t="shared" si="4"/>
        <v>0</v>
      </c>
      <c r="AC28" s="34">
        <f t="shared" si="4"/>
        <v>0</v>
      </c>
      <c r="AD28" s="34">
        <f t="shared" si="4"/>
        <v>0</v>
      </c>
      <c r="AE28" s="34">
        <f t="shared" si="4"/>
        <v>0</v>
      </c>
      <c r="AF28" s="34">
        <f t="shared" si="4"/>
        <v>0</v>
      </c>
      <c r="AG28" s="34">
        <f t="shared" si="4"/>
        <v>0</v>
      </c>
      <c r="AH28" s="34">
        <f t="shared" si="4"/>
        <v>0</v>
      </c>
      <c r="AI28" s="34">
        <f t="shared" si="4"/>
        <v>190.00000019760003</v>
      </c>
      <c r="AJ28" s="34">
        <f t="shared" si="4"/>
        <v>0</v>
      </c>
      <c r="AK28" s="34">
        <v>0</v>
      </c>
      <c r="AL28" s="34">
        <f t="shared" si="4"/>
        <v>190.00000019760003</v>
      </c>
      <c r="AM28" s="34">
        <f t="shared" si="0"/>
        <v>0</v>
      </c>
      <c r="AN28" s="34">
        <f t="shared" si="4"/>
        <v>190.00000019760003</v>
      </c>
      <c r="AO28" s="34">
        <f t="shared" si="4"/>
        <v>0</v>
      </c>
      <c r="AP28" s="34">
        <f t="shared" si="4"/>
        <v>0</v>
      </c>
      <c r="AQ28" s="34">
        <f t="shared" si="4"/>
        <v>190.00000019760003</v>
      </c>
      <c r="AR28" s="34">
        <f t="shared" si="1"/>
        <v>0</v>
      </c>
      <c r="AS28" s="34">
        <f t="shared" si="4"/>
        <v>25.380002741999999</v>
      </c>
      <c r="AT28" s="34">
        <f t="shared" si="4"/>
        <v>0</v>
      </c>
      <c r="AU28" s="34">
        <f t="shared" si="4"/>
        <v>0</v>
      </c>
      <c r="AV28" s="34">
        <f t="shared" si="4"/>
        <v>25.380002741999999</v>
      </c>
      <c r="AW28" s="34">
        <f t="shared" si="4"/>
        <v>0</v>
      </c>
      <c r="AX28" s="34">
        <f t="shared" si="4"/>
        <v>381.54737887200002</v>
      </c>
      <c r="AY28" s="34">
        <f t="shared" si="4"/>
        <v>0</v>
      </c>
      <c r="AZ28" s="34">
        <f t="shared" si="4"/>
        <v>0</v>
      </c>
      <c r="BA28" s="34">
        <f t="shared" si="4"/>
        <v>364.49480767000006</v>
      </c>
      <c r="BB28" s="34">
        <f t="shared" si="4"/>
        <v>0</v>
      </c>
      <c r="BC28" s="34">
        <f t="shared" si="4"/>
        <v>25.380002600399994</v>
      </c>
      <c r="BD28" s="34">
        <f t="shared" si="4"/>
        <v>0</v>
      </c>
      <c r="BE28" s="34">
        <f t="shared" si="4"/>
        <v>0</v>
      </c>
      <c r="BF28" s="34">
        <f t="shared" si="4"/>
        <v>25.380002600399994</v>
      </c>
      <c r="BG28" s="34">
        <f t="shared" si="4"/>
        <v>0</v>
      </c>
      <c r="BH28" s="34">
        <f t="shared" si="4"/>
        <v>25.380002600399994</v>
      </c>
      <c r="BI28" s="34">
        <f t="shared" si="4"/>
        <v>0</v>
      </c>
      <c r="BJ28" s="34">
        <f t="shared" si="4"/>
        <v>0</v>
      </c>
      <c r="BK28" s="34">
        <f t="shared" si="4"/>
        <v>25.380002600399994</v>
      </c>
      <c r="BL28" s="34">
        <f t="shared" si="4"/>
        <v>0</v>
      </c>
      <c r="BM28" s="34">
        <f t="shared" si="4"/>
        <v>240.76000553999998</v>
      </c>
      <c r="BN28" s="34">
        <f t="shared" si="4"/>
        <v>0</v>
      </c>
      <c r="BO28" s="34">
        <f t="shared" si="4"/>
        <v>0</v>
      </c>
      <c r="BP28" s="34">
        <f t="shared" si="4"/>
        <v>240.76000553999998</v>
      </c>
      <c r="BQ28" s="34">
        <f t="shared" si="4"/>
        <v>0</v>
      </c>
      <c r="BR28" s="34">
        <f t="shared" si="4"/>
        <v>596.92738166999993</v>
      </c>
      <c r="BS28" s="34">
        <f t="shared" si="4"/>
        <v>0</v>
      </c>
      <c r="BT28" s="34">
        <f t="shared" si="4"/>
        <v>0</v>
      </c>
      <c r="BU28" s="34">
        <f t="shared" si="4"/>
        <v>596.92738166999993</v>
      </c>
      <c r="BV28" s="34">
        <f t="shared" si="4"/>
        <v>0</v>
      </c>
      <c r="BW28" s="34"/>
    </row>
    <row r="29" spans="1:77" ht="229.5" x14ac:dyDescent="0.2">
      <c r="A29" s="18" t="s">
        <v>196</v>
      </c>
      <c r="B29" s="33" t="s">
        <v>93</v>
      </c>
      <c r="C29" s="22" t="s">
        <v>104</v>
      </c>
      <c r="D29" s="23" t="s">
        <v>178</v>
      </c>
      <c r="E29" s="23">
        <v>2017</v>
      </c>
      <c r="F29" s="23">
        <v>2017</v>
      </c>
      <c r="G29" s="23">
        <v>2017</v>
      </c>
      <c r="H29" s="23" t="s">
        <v>119</v>
      </c>
      <c r="I29" s="23" t="s">
        <v>119</v>
      </c>
      <c r="J29" s="23" t="s">
        <v>119</v>
      </c>
      <c r="K29" s="23" t="s">
        <v>119</v>
      </c>
      <c r="L29" s="23" t="s">
        <v>119</v>
      </c>
      <c r="M29" s="23" t="s">
        <v>119</v>
      </c>
      <c r="N29" s="23" t="s">
        <v>119</v>
      </c>
      <c r="O29" s="23">
        <v>0</v>
      </c>
      <c r="P29" s="23" t="s">
        <v>119</v>
      </c>
      <c r="Q29" s="23" t="s">
        <v>119</v>
      </c>
      <c r="R29" s="23" t="s">
        <v>119</v>
      </c>
      <c r="S29" s="23" t="s">
        <v>119</v>
      </c>
      <c r="T29" s="34">
        <v>54.239999888</v>
      </c>
      <c r="U29" s="34">
        <f>BR29</f>
        <v>57.912159887999998</v>
      </c>
      <c r="V29" s="34">
        <f t="shared" si="4"/>
        <v>0</v>
      </c>
      <c r="W29" s="34">
        <v>54.239999888</v>
      </c>
      <c r="X29" s="34">
        <f>U29</f>
        <v>57.912159887999998</v>
      </c>
      <c r="Y29" s="34" t="s">
        <v>119</v>
      </c>
      <c r="Z29" s="34" t="s">
        <v>119</v>
      </c>
      <c r="AA29" s="34" t="s">
        <v>119</v>
      </c>
      <c r="AB29" s="34" t="s">
        <v>119</v>
      </c>
      <c r="AC29" s="34" t="s">
        <v>119</v>
      </c>
      <c r="AD29" s="34" t="s">
        <v>119</v>
      </c>
      <c r="AE29" s="34" t="s">
        <v>119</v>
      </c>
      <c r="AF29" s="34" t="s">
        <v>119</v>
      </c>
      <c r="AG29" s="34" t="s">
        <v>119</v>
      </c>
      <c r="AH29" s="34" t="s">
        <v>119</v>
      </c>
      <c r="AI29" s="34">
        <v>54.239999888</v>
      </c>
      <c r="AJ29" s="34">
        <v>0</v>
      </c>
      <c r="AK29" s="34">
        <v>0</v>
      </c>
      <c r="AL29" s="34">
        <f>AI29</f>
        <v>54.239999888</v>
      </c>
      <c r="AM29" s="34">
        <f t="shared" si="0"/>
        <v>0</v>
      </c>
      <c r="AN29" s="34">
        <f>AO29+AP29+AQ29+AR29</f>
        <v>54.239999888</v>
      </c>
      <c r="AO29" s="34">
        <f t="shared" ref="AN29:AO42" si="5">SUM(AO30:AO46)</f>
        <v>0</v>
      </c>
      <c r="AP29" s="34">
        <f t="shared" ref="AP29:AP42" si="6">SUM(AP30:AP46)</f>
        <v>0</v>
      </c>
      <c r="AQ29" s="34">
        <f>AI29</f>
        <v>54.239999888</v>
      </c>
      <c r="AR29" s="34">
        <f t="shared" si="1"/>
        <v>0</v>
      </c>
      <c r="AS29" s="34">
        <v>0</v>
      </c>
      <c r="AT29" s="34">
        <f t="shared" ref="AT29:AT36" si="7">SUM(AT30:AT46)</f>
        <v>0</v>
      </c>
      <c r="AU29" s="34">
        <f t="shared" ref="AU29:AU36" si="8">SUM(AU30:AU46)</f>
        <v>0</v>
      </c>
      <c r="AV29" s="34">
        <f>AS29</f>
        <v>0</v>
      </c>
      <c r="AW29" s="34">
        <f>AT29</f>
        <v>0</v>
      </c>
      <c r="AX29" s="34">
        <v>3.6721599999999999</v>
      </c>
      <c r="AY29" s="34"/>
      <c r="AZ29" s="34"/>
      <c r="BA29" s="34">
        <f>AX29</f>
        <v>3.6721599999999999</v>
      </c>
      <c r="BB29" s="34"/>
      <c r="BC29" s="34">
        <v>0</v>
      </c>
      <c r="BD29" s="34"/>
      <c r="BE29" s="34"/>
      <c r="BF29" s="34">
        <f>BC29</f>
        <v>0</v>
      </c>
      <c r="BG29" s="34"/>
      <c r="BH29" s="34">
        <f>BC29</f>
        <v>0</v>
      </c>
      <c r="BI29" s="34"/>
      <c r="BJ29" s="34"/>
      <c r="BK29" s="34">
        <f>BH29</f>
        <v>0</v>
      </c>
      <c r="BL29" s="34"/>
      <c r="BM29" s="34">
        <f>AI29+AS29+BC29</f>
        <v>54.239999888</v>
      </c>
      <c r="BN29" s="34"/>
      <c r="BO29" s="34"/>
      <c r="BP29" s="34">
        <f>BM29</f>
        <v>54.239999888</v>
      </c>
      <c r="BQ29" s="34"/>
      <c r="BR29" s="34">
        <f>AN29+AX29+BH29</f>
        <v>57.912159887999998</v>
      </c>
      <c r="BS29" s="34"/>
      <c r="BT29" s="34"/>
      <c r="BU29" s="34">
        <f>BR29</f>
        <v>57.912159887999998</v>
      </c>
      <c r="BV29" s="34"/>
      <c r="BW29" s="82" t="s">
        <v>400</v>
      </c>
    </row>
    <row r="30" spans="1:77" ht="51" x14ac:dyDescent="0.2">
      <c r="A30" s="18" t="s">
        <v>196</v>
      </c>
      <c r="B30" s="22" t="s">
        <v>94</v>
      </c>
      <c r="C30" s="22" t="s">
        <v>105</v>
      </c>
      <c r="D30" s="23" t="s">
        <v>178</v>
      </c>
      <c r="E30" s="23">
        <v>2017</v>
      </c>
      <c r="F30" s="23">
        <v>2017</v>
      </c>
      <c r="G30" s="23">
        <v>2018</v>
      </c>
      <c r="H30" s="23" t="s">
        <v>119</v>
      </c>
      <c r="I30" s="23" t="s">
        <v>119</v>
      </c>
      <c r="J30" s="23" t="s">
        <v>119</v>
      </c>
      <c r="K30" s="23" t="s">
        <v>119</v>
      </c>
      <c r="L30" s="23" t="s">
        <v>119</v>
      </c>
      <c r="M30" s="23" t="s">
        <v>119</v>
      </c>
      <c r="N30" s="23" t="s">
        <v>119</v>
      </c>
      <c r="O30" s="23">
        <v>0</v>
      </c>
      <c r="P30" s="23" t="s">
        <v>119</v>
      </c>
      <c r="Q30" s="23" t="s">
        <v>119</v>
      </c>
      <c r="R30" s="23" t="s">
        <v>119</v>
      </c>
      <c r="S30" s="23" t="s">
        <v>119</v>
      </c>
      <c r="T30" s="34">
        <v>12.979999999999999</v>
      </c>
      <c r="U30" s="34">
        <f t="shared" ref="U30:U45" si="9">BR30</f>
        <v>74.420066999999989</v>
      </c>
      <c r="V30" s="34">
        <f t="shared" si="4"/>
        <v>0</v>
      </c>
      <c r="W30" s="34">
        <v>12.979999999999999</v>
      </c>
      <c r="X30" s="34">
        <f t="shared" ref="X30:X45" si="10">U30</f>
        <v>74.420066999999989</v>
      </c>
      <c r="Y30" s="34" t="s">
        <v>119</v>
      </c>
      <c r="Z30" s="34" t="s">
        <v>119</v>
      </c>
      <c r="AA30" s="34" t="s">
        <v>119</v>
      </c>
      <c r="AB30" s="34" t="s">
        <v>119</v>
      </c>
      <c r="AC30" s="34" t="s">
        <v>119</v>
      </c>
      <c r="AD30" s="34" t="s">
        <v>119</v>
      </c>
      <c r="AE30" s="34" t="s">
        <v>119</v>
      </c>
      <c r="AF30" s="34" t="s">
        <v>119</v>
      </c>
      <c r="AG30" s="34" t="s">
        <v>119</v>
      </c>
      <c r="AH30" s="34" t="s">
        <v>119</v>
      </c>
      <c r="AI30" s="34">
        <v>12.979999999999999</v>
      </c>
      <c r="AJ30" s="34">
        <v>0</v>
      </c>
      <c r="AK30" s="34">
        <v>0</v>
      </c>
      <c r="AL30" s="34">
        <f t="shared" ref="AL30:AL39" si="11">AI30</f>
        <v>12.979999999999999</v>
      </c>
      <c r="AM30" s="34">
        <f t="shared" si="0"/>
        <v>0</v>
      </c>
      <c r="AN30" s="34">
        <f>AI30</f>
        <v>12.979999999999999</v>
      </c>
      <c r="AO30" s="34">
        <f t="shared" si="5"/>
        <v>0</v>
      </c>
      <c r="AP30" s="34">
        <f t="shared" si="6"/>
        <v>0</v>
      </c>
      <c r="AQ30" s="34">
        <f>AN30</f>
        <v>12.979999999999999</v>
      </c>
      <c r="AR30" s="34">
        <f t="shared" si="1"/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f t="shared" ref="AW30:AW45" si="12">AT30</f>
        <v>0</v>
      </c>
      <c r="AX30" s="34">
        <f>[1]СВОД!$M$11*1.18/1000</f>
        <v>61.440066999999992</v>
      </c>
      <c r="AY30" s="34"/>
      <c r="AZ30" s="34"/>
      <c r="BA30" s="34">
        <f>AX30</f>
        <v>61.440066999999992</v>
      </c>
      <c r="BB30" s="34"/>
      <c r="BC30" s="34">
        <v>0</v>
      </c>
      <c r="BD30" s="34"/>
      <c r="BE30" s="34"/>
      <c r="BF30" s="34">
        <f t="shared" ref="BF30:BF41" si="13">BC30</f>
        <v>0</v>
      </c>
      <c r="BG30" s="34"/>
      <c r="BH30" s="34">
        <f t="shared" ref="BH30:BH44" si="14">BC30</f>
        <v>0</v>
      </c>
      <c r="BI30" s="34"/>
      <c r="BJ30" s="34"/>
      <c r="BK30" s="34">
        <f t="shared" ref="BK30:BK44" si="15">BH30</f>
        <v>0</v>
      </c>
      <c r="BL30" s="34"/>
      <c r="BM30" s="34">
        <f>AI30+AS30+BC30</f>
        <v>12.979999999999999</v>
      </c>
      <c r="BN30" s="34"/>
      <c r="BO30" s="34"/>
      <c r="BP30" s="34">
        <f t="shared" ref="BP30:BP45" si="16">BM30</f>
        <v>12.979999999999999</v>
      </c>
      <c r="BQ30" s="34"/>
      <c r="BR30" s="34">
        <f>AN30+AX30+BH30</f>
        <v>74.420066999999989</v>
      </c>
      <c r="BS30" s="34"/>
      <c r="BT30" s="34"/>
      <c r="BU30" s="34">
        <f t="shared" ref="BU30:BU45" si="17">BR30</f>
        <v>74.420066999999989</v>
      </c>
      <c r="BV30" s="34"/>
      <c r="BW30" s="83" t="s">
        <v>403</v>
      </c>
    </row>
    <row r="31" spans="1:77" s="112" customFormat="1" ht="51" x14ac:dyDescent="0.2">
      <c r="A31" s="107" t="s">
        <v>196</v>
      </c>
      <c r="B31" s="108" t="s">
        <v>95</v>
      </c>
      <c r="C31" s="108" t="s">
        <v>106</v>
      </c>
      <c r="D31" s="109" t="s">
        <v>178</v>
      </c>
      <c r="E31" s="109">
        <v>2018</v>
      </c>
      <c r="F31" s="109">
        <v>2019</v>
      </c>
      <c r="G31" s="109">
        <v>2019</v>
      </c>
      <c r="H31" s="109" t="s">
        <v>119</v>
      </c>
      <c r="I31" s="109" t="s">
        <v>119</v>
      </c>
      <c r="J31" s="109" t="s">
        <v>119</v>
      </c>
      <c r="K31" s="109" t="s">
        <v>119</v>
      </c>
      <c r="L31" s="109" t="s">
        <v>119</v>
      </c>
      <c r="M31" s="109" t="s">
        <v>119</v>
      </c>
      <c r="N31" s="109" t="s">
        <v>119</v>
      </c>
      <c r="O31" s="109">
        <v>0</v>
      </c>
      <c r="P31" s="109" t="s">
        <v>119</v>
      </c>
      <c r="Q31" s="109" t="s">
        <v>119</v>
      </c>
      <c r="R31" s="109" t="s">
        <v>119</v>
      </c>
      <c r="S31" s="109" t="s">
        <v>119</v>
      </c>
      <c r="T31" s="110">
        <v>12.979999999999999</v>
      </c>
      <c r="U31" s="110">
        <f>BR31</f>
        <v>65.336819779999999</v>
      </c>
      <c r="V31" s="110">
        <f t="shared" si="4"/>
        <v>0</v>
      </c>
      <c r="W31" s="110">
        <v>12.979999999999999</v>
      </c>
      <c r="X31" s="110">
        <f t="shared" si="10"/>
        <v>65.336819779999999</v>
      </c>
      <c r="Y31" s="110" t="s">
        <v>119</v>
      </c>
      <c r="Z31" s="110" t="s">
        <v>119</v>
      </c>
      <c r="AA31" s="110" t="s">
        <v>119</v>
      </c>
      <c r="AB31" s="110" t="s">
        <v>119</v>
      </c>
      <c r="AC31" s="110" t="s">
        <v>119</v>
      </c>
      <c r="AD31" s="110" t="s">
        <v>119</v>
      </c>
      <c r="AE31" s="110" t="s">
        <v>119</v>
      </c>
      <c r="AF31" s="110" t="s">
        <v>119</v>
      </c>
      <c r="AG31" s="110" t="s">
        <v>119</v>
      </c>
      <c r="AH31" s="110" t="s">
        <v>119</v>
      </c>
      <c r="AI31" s="110">
        <v>0</v>
      </c>
      <c r="AJ31" s="110">
        <v>0</v>
      </c>
      <c r="AK31" s="110">
        <v>0</v>
      </c>
      <c r="AL31" s="110">
        <f t="shared" si="11"/>
        <v>0</v>
      </c>
      <c r="AM31" s="110">
        <f t="shared" si="0"/>
        <v>0</v>
      </c>
      <c r="AN31" s="110">
        <f t="shared" ref="AN31:AN41" si="18">AI31</f>
        <v>0</v>
      </c>
      <c r="AO31" s="110">
        <f t="shared" si="5"/>
        <v>0</v>
      </c>
      <c r="AP31" s="110">
        <f t="shared" si="6"/>
        <v>0</v>
      </c>
      <c r="AQ31" s="110">
        <f t="shared" ref="AQ31:AQ41" si="19">AN31</f>
        <v>0</v>
      </c>
      <c r="AR31" s="110">
        <f t="shared" si="1"/>
        <v>0</v>
      </c>
      <c r="AS31" s="110">
        <v>4.0400002199999996</v>
      </c>
      <c r="AT31" s="110">
        <f t="shared" si="7"/>
        <v>0</v>
      </c>
      <c r="AU31" s="110">
        <f t="shared" si="8"/>
        <v>0</v>
      </c>
      <c r="AV31" s="110">
        <f t="shared" ref="AV31:AV36" si="20">AS31</f>
        <v>4.0400002199999996</v>
      </c>
      <c r="AW31" s="110">
        <f t="shared" si="12"/>
        <v>0</v>
      </c>
      <c r="AX31" s="110">
        <f>'[2]1.1.'!$HN$19</f>
        <v>56.396820000000005</v>
      </c>
      <c r="AY31" s="110"/>
      <c r="AZ31" s="110"/>
      <c r="BA31" s="110">
        <f>AX31</f>
        <v>56.396820000000005</v>
      </c>
      <c r="BB31" s="110"/>
      <c r="BC31" s="110">
        <v>8.9399997799999991</v>
      </c>
      <c r="BD31" s="110"/>
      <c r="BE31" s="110"/>
      <c r="BF31" s="110">
        <f t="shared" si="13"/>
        <v>8.9399997799999991</v>
      </c>
      <c r="BG31" s="110"/>
      <c r="BH31" s="110">
        <f t="shared" si="14"/>
        <v>8.9399997799999991</v>
      </c>
      <c r="BI31" s="110"/>
      <c r="BJ31" s="110"/>
      <c r="BK31" s="110">
        <f t="shared" si="15"/>
        <v>8.9399997799999991</v>
      </c>
      <c r="BL31" s="110"/>
      <c r="BM31" s="110">
        <f t="shared" ref="BM31:BM45" si="21">AI31+AS31+BC31</f>
        <v>12.979999999999999</v>
      </c>
      <c r="BN31" s="110"/>
      <c r="BO31" s="110"/>
      <c r="BP31" s="110">
        <f t="shared" si="16"/>
        <v>12.979999999999999</v>
      </c>
      <c r="BQ31" s="110"/>
      <c r="BR31" s="110">
        <f>AN31+AX31+BH31</f>
        <v>65.336819779999999</v>
      </c>
      <c r="BS31" s="110"/>
      <c r="BT31" s="110"/>
      <c r="BU31" s="110">
        <f t="shared" si="17"/>
        <v>65.336819779999999</v>
      </c>
      <c r="BV31" s="110"/>
      <c r="BW31" s="111" t="s">
        <v>403</v>
      </c>
    </row>
    <row r="32" spans="1:77" ht="25.5" x14ac:dyDescent="0.2">
      <c r="A32" s="18" t="s">
        <v>196</v>
      </c>
      <c r="B32" s="22" t="s">
        <v>96</v>
      </c>
      <c r="C32" s="22" t="s">
        <v>107</v>
      </c>
      <c r="D32" s="23" t="s">
        <v>178</v>
      </c>
      <c r="E32" s="23">
        <v>2017</v>
      </c>
      <c r="F32" s="23">
        <v>2019</v>
      </c>
      <c r="G32" s="23">
        <v>2019</v>
      </c>
      <c r="H32" s="23" t="s">
        <v>119</v>
      </c>
      <c r="I32" s="23" t="s">
        <v>119</v>
      </c>
      <c r="J32" s="23" t="s">
        <v>119</v>
      </c>
      <c r="K32" s="23" t="s">
        <v>119</v>
      </c>
      <c r="L32" s="23" t="s">
        <v>119</v>
      </c>
      <c r="M32" s="23" t="s">
        <v>119</v>
      </c>
      <c r="N32" s="23" t="s">
        <v>119</v>
      </c>
      <c r="O32" s="23">
        <v>0</v>
      </c>
      <c r="P32" s="23" t="s">
        <v>119</v>
      </c>
      <c r="Q32" s="23" t="s">
        <v>119</v>
      </c>
      <c r="R32" s="23" t="s">
        <v>119</v>
      </c>
      <c r="S32" s="23" t="s">
        <v>119</v>
      </c>
      <c r="T32" s="34">
        <v>3.3800061599999998</v>
      </c>
      <c r="U32" s="34">
        <f>T32</f>
        <v>3.3800061599999998</v>
      </c>
      <c r="V32" s="34">
        <f t="shared" si="4"/>
        <v>0</v>
      </c>
      <c r="W32" s="34">
        <v>3.3800061599999998</v>
      </c>
      <c r="X32" s="34">
        <f t="shared" si="10"/>
        <v>3.3800061599999998</v>
      </c>
      <c r="Y32" s="34" t="s">
        <v>119</v>
      </c>
      <c r="Z32" s="34" t="s">
        <v>119</v>
      </c>
      <c r="AA32" s="34" t="s">
        <v>119</v>
      </c>
      <c r="AB32" s="34" t="s">
        <v>119</v>
      </c>
      <c r="AC32" s="34" t="s">
        <v>119</v>
      </c>
      <c r="AD32" s="34" t="s">
        <v>119</v>
      </c>
      <c r="AE32" s="34" t="s">
        <v>119</v>
      </c>
      <c r="AF32" s="34" t="s">
        <v>119</v>
      </c>
      <c r="AG32" s="34" t="s">
        <v>119</v>
      </c>
      <c r="AH32" s="34" t="s">
        <v>119</v>
      </c>
      <c r="AI32" s="34">
        <v>2.5600005599999998</v>
      </c>
      <c r="AJ32" s="34">
        <v>0</v>
      </c>
      <c r="AK32" s="34">
        <v>0</v>
      </c>
      <c r="AL32" s="34">
        <f t="shared" si="11"/>
        <v>2.5600005599999998</v>
      </c>
      <c r="AM32" s="34">
        <f t="shared" si="0"/>
        <v>0</v>
      </c>
      <c r="AN32" s="34">
        <f t="shared" si="18"/>
        <v>2.5600005599999998</v>
      </c>
      <c r="AO32" s="34">
        <f t="shared" si="5"/>
        <v>0</v>
      </c>
      <c r="AP32" s="34">
        <f t="shared" si="6"/>
        <v>0</v>
      </c>
      <c r="AQ32" s="34">
        <f t="shared" si="19"/>
        <v>2.5600005599999998</v>
      </c>
      <c r="AR32" s="34">
        <f t="shared" si="1"/>
        <v>0</v>
      </c>
      <c r="AS32" s="34">
        <v>0.41000279999999995</v>
      </c>
      <c r="AT32" s="34">
        <f t="shared" si="7"/>
        <v>0</v>
      </c>
      <c r="AU32" s="34">
        <f t="shared" si="8"/>
        <v>0</v>
      </c>
      <c r="AV32" s="34">
        <f t="shared" si="20"/>
        <v>0.41000279999999995</v>
      </c>
      <c r="AW32" s="34">
        <f t="shared" si="12"/>
        <v>0</v>
      </c>
      <c r="AX32" s="34">
        <f>AS32</f>
        <v>0.41000279999999995</v>
      </c>
      <c r="AY32" s="34"/>
      <c r="AZ32" s="34"/>
      <c r="BA32" s="34">
        <f>AV32</f>
        <v>0.41000279999999995</v>
      </c>
      <c r="BB32" s="34"/>
      <c r="BC32" s="34">
        <v>0.41000279999999995</v>
      </c>
      <c r="BD32" s="34"/>
      <c r="BE32" s="34"/>
      <c r="BF32" s="34">
        <f t="shared" si="13"/>
        <v>0.41000279999999995</v>
      </c>
      <c r="BG32" s="34"/>
      <c r="BH32" s="34">
        <f t="shared" si="14"/>
        <v>0.41000279999999995</v>
      </c>
      <c r="BI32" s="34"/>
      <c r="BJ32" s="34"/>
      <c r="BK32" s="34">
        <f t="shared" si="15"/>
        <v>0.41000279999999995</v>
      </c>
      <c r="BL32" s="34"/>
      <c r="BM32" s="34">
        <f t="shared" si="21"/>
        <v>3.3800061599999998</v>
      </c>
      <c r="BN32" s="34"/>
      <c r="BO32" s="34"/>
      <c r="BP32" s="34">
        <f t="shared" si="16"/>
        <v>3.3800061599999998</v>
      </c>
      <c r="BQ32" s="34"/>
      <c r="BR32" s="34">
        <f>AN32+AX32+BH32</f>
        <v>3.3800061599999998</v>
      </c>
      <c r="BS32" s="34"/>
      <c r="BT32" s="34"/>
      <c r="BU32" s="34">
        <f t="shared" si="17"/>
        <v>3.3800061599999998</v>
      </c>
      <c r="BV32" s="34"/>
      <c r="BW32" s="34"/>
    </row>
    <row r="33" spans="1:75" s="97" customFormat="1" ht="165.75" x14ac:dyDescent="0.2">
      <c r="A33" s="56" t="s">
        <v>196</v>
      </c>
      <c r="B33" s="93" t="s">
        <v>97</v>
      </c>
      <c r="C33" s="93" t="s">
        <v>108</v>
      </c>
      <c r="D33" s="91" t="s">
        <v>178</v>
      </c>
      <c r="E33" s="91">
        <v>2017</v>
      </c>
      <c r="F33" s="91">
        <v>2018</v>
      </c>
      <c r="G33" s="91">
        <v>2018</v>
      </c>
      <c r="H33" s="91" t="s">
        <v>119</v>
      </c>
      <c r="I33" s="91" t="s">
        <v>119</v>
      </c>
      <c r="J33" s="91" t="s">
        <v>119</v>
      </c>
      <c r="K33" s="91" t="s">
        <v>119</v>
      </c>
      <c r="L33" s="91" t="s">
        <v>119</v>
      </c>
      <c r="M33" s="91" t="s">
        <v>119</v>
      </c>
      <c r="N33" s="91" t="s">
        <v>119</v>
      </c>
      <c r="O33" s="91">
        <v>0</v>
      </c>
      <c r="P33" s="91" t="s">
        <v>119</v>
      </c>
      <c r="Q33" s="91" t="s">
        <v>119</v>
      </c>
      <c r="R33" s="91" t="s">
        <v>119</v>
      </c>
      <c r="S33" s="91" t="s">
        <v>119</v>
      </c>
      <c r="T33" s="51">
        <v>7.3099996999999988</v>
      </c>
      <c r="U33" s="51">
        <f t="shared" si="9"/>
        <v>22.38778954</v>
      </c>
      <c r="V33" s="51">
        <f t="shared" si="4"/>
        <v>0</v>
      </c>
      <c r="W33" s="51">
        <v>7.3099996999999988</v>
      </c>
      <c r="X33" s="51">
        <f t="shared" si="10"/>
        <v>22.38778954</v>
      </c>
      <c r="Y33" s="51" t="s">
        <v>119</v>
      </c>
      <c r="Z33" s="51" t="s">
        <v>119</v>
      </c>
      <c r="AA33" s="51" t="s">
        <v>119</v>
      </c>
      <c r="AB33" s="51" t="s">
        <v>119</v>
      </c>
      <c r="AC33" s="51" t="s">
        <v>119</v>
      </c>
      <c r="AD33" s="51" t="s">
        <v>119</v>
      </c>
      <c r="AE33" s="51" t="s">
        <v>119</v>
      </c>
      <c r="AF33" s="51" t="s">
        <v>119</v>
      </c>
      <c r="AG33" s="51" t="s">
        <v>119</v>
      </c>
      <c r="AH33" s="51" t="s">
        <v>119</v>
      </c>
      <c r="AI33" s="51">
        <v>1.7500001799999998</v>
      </c>
      <c r="AJ33" s="51">
        <v>0</v>
      </c>
      <c r="AK33" s="51">
        <v>0</v>
      </c>
      <c r="AL33" s="51">
        <f t="shared" si="11"/>
        <v>1.7500001799999998</v>
      </c>
      <c r="AM33" s="51">
        <f t="shared" si="0"/>
        <v>0</v>
      </c>
      <c r="AN33" s="51">
        <f t="shared" si="18"/>
        <v>1.7500001799999998</v>
      </c>
      <c r="AO33" s="51">
        <f t="shared" si="5"/>
        <v>0</v>
      </c>
      <c r="AP33" s="51">
        <f t="shared" si="6"/>
        <v>0</v>
      </c>
      <c r="AQ33" s="51">
        <f t="shared" si="19"/>
        <v>1.7500001799999998</v>
      </c>
      <c r="AR33" s="51">
        <f t="shared" si="1"/>
        <v>0</v>
      </c>
      <c r="AS33" s="51">
        <v>5.559999519999999</v>
      </c>
      <c r="AT33" s="51">
        <f t="shared" si="7"/>
        <v>0</v>
      </c>
      <c r="AU33" s="51">
        <f t="shared" si="8"/>
        <v>0</v>
      </c>
      <c r="AV33" s="51">
        <f t="shared" si="20"/>
        <v>5.559999519999999</v>
      </c>
      <c r="AW33" s="51">
        <f t="shared" si="12"/>
        <v>0</v>
      </c>
      <c r="AX33" s="51">
        <f>15.07778984+AS33</f>
        <v>20.637789359999999</v>
      </c>
      <c r="AY33" s="51"/>
      <c r="AZ33" s="51"/>
      <c r="BA33" s="51">
        <f>AX33</f>
        <v>20.637789359999999</v>
      </c>
      <c r="BB33" s="51"/>
      <c r="BC33" s="51">
        <v>0</v>
      </c>
      <c r="BD33" s="51"/>
      <c r="BE33" s="51"/>
      <c r="BF33" s="51">
        <f t="shared" si="13"/>
        <v>0</v>
      </c>
      <c r="BG33" s="51"/>
      <c r="BH33" s="51">
        <f t="shared" si="14"/>
        <v>0</v>
      </c>
      <c r="BI33" s="51"/>
      <c r="BJ33" s="51"/>
      <c r="BK33" s="51">
        <f t="shared" si="15"/>
        <v>0</v>
      </c>
      <c r="BL33" s="51"/>
      <c r="BM33" s="51">
        <f t="shared" si="21"/>
        <v>7.3099996999999988</v>
      </c>
      <c r="BN33" s="51"/>
      <c r="BO33" s="51"/>
      <c r="BP33" s="51">
        <f t="shared" si="16"/>
        <v>7.3099996999999988</v>
      </c>
      <c r="BQ33" s="51"/>
      <c r="BR33" s="51">
        <f t="shared" ref="BR33:BR45" si="22">AN33+AX33+BH33</f>
        <v>22.38778954</v>
      </c>
      <c r="BS33" s="51"/>
      <c r="BT33" s="51"/>
      <c r="BU33" s="51">
        <f t="shared" si="17"/>
        <v>22.38778954</v>
      </c>
      <c r="BV33" s="51"/>
      <c r="BW33" s="98" t="s">
        <v>410</v>
      </c>
    </row>
    <row r="34" spans="1:75" ht="65.25" customHeight="1" x14ac:dyDescent="0.2">
      <c r="A34" s="18" t="s">
        <v>196</v>
      </c>
      <c r="B34" s="22" t="s">
        <v>98</v>
      </c>
      <c r="C34" s="22" t="s">
        <v>109</v>
      </c>
      <c r="D34" s="23" t="s">
        <v>178</v>
      </c>
      <c r="E34" s="23">
        <v>2017</v>
      </c>
      <c r="F34" s="23">
        <v>2017</v>
      </c>
      <c r="G34" s="23">
        <v>2017</v>
      </c>
      <c r="H34" s="23" t="s">
        <v>119</v>
      </c>
      <c r="I34" s="23" t="s">
        <v>119</v>
      </c>
      <c r="J34" s="23" t="s">
        <v>119</v>
      </c>
      <c r="K34" s="23" t="s">
        <v>119</v>
      </c>
      <c r="L34" s="23" t="s">
        <v>119</v>
      </c>
      <c r="M34" s="23" t="s">
        <v>119</v>
      </c>
      <c r="N34" s="23" t="s">
        <v>119</v>
      </c>
      <c r="O34" s="23">
        <v>0</v>
      </c>
      <c r="P34" s="23" t="s">
        <v>119</v>
      </c>
      <c r="Q34" s="23" t="s">
        <v>119</v>
      </c>
      <c r="R34" s="23" t="s">
        <v>119</v>
      </c>
      <c r="S34" s="23" t="s">
        <v>119</v>
      </c>
      <c r="T34" s="34">
        <v>52.829999952000001</v>
      </c>
      <c r="U34" s="34">
        <f t="shared" si="9"/>
        <v>52.829999952000001</v>
      </c>
      <c r="V34" s="34">
        <f t="shared" si="4"/>
        <v>0</v>
      </c>
      <c r="W34" s="34">
        <v>52.829999952000001</v>
      </c>
      <c r="X34" s="34">
        <f t="shared" si="10"/>
        <v>52.829999952000001</v>
      </c>
      <c r="Y34" s="34" t="s">
        <v>119</v>
      </c>
      <c r="Z34" s="34" t="s">
        <v>119</v>
      </c>
      <c r="AA34" s="34" t="s">
        <v>119</v>
      </c>
      <c r="AB34" s="34" t="s">
        <v>119</v>
      </c>
      <c r="AC34" s="34" t="s">
        <v>119</v>
      </c>
      <c r="AD34" s="34" t="s">
        <v>119</v>
      </c>
      <c r="AE34" s="34" t="s">
        <v>119</v>
      </c>
      <c r="AF34" s="34" t="s">
        <v>119</v>
      </c>
      <c r="AG34" s="34" t="s">
        <v>119</v>
      </c>
      <c r="AH34" s="34" t="s">
        <v>119</v>
      </c>
      <c r="AI34" s="34">
        <v>52.829999952000001</v>
      </c>
      <c r="AJ34" s="34">
        <v>0</v>
      </c>
      <c r="AK34" s="34">
        <v>0</v>
      </c>
      <c r="AL34" s="34">
        <f t="shared" si="11"/>
        <v>52.829999952000001</v>
      </c>
      <c r="AM34" s="34">
        <f t="shared" si="0"/>
        <v>0</v>
      </c>
      <c r="AN34" s="34">
        <f t="shared" si="18"/>
        <v>52.829999952000001</v>
      </c>
      <c r="AO34" s="34">
        <f t="shared" si="5"/>
        <v>0</v>
      </c>
      <c r="AP34" s="34">
        <f t="shared" si="6"/>
        <v>0</v>
      </c>
      <c r="AQ34" s="34">
        <f t="shared" si="19"/>
        <v>52.829999952000001</v>
      </c>
      <c r="AR34" s="34">
        <f t="shared" si="1"/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f t="shared" si="12"/>
        <v>0</v>
      </c>
      <c r="AX34" s="34">
        <v>0</v>
      </c>
      <c r="AY34" s="34"/>
      <c r="AZ34" s="34"/>
      <c r="BA34" s="34"/>
      <c r="BB34" s="34"/>
      <c r="BC34" s="34">
        <v>0</v>
      </c>
      <c r="BD34" s="34"/>
      <c r="BE34" s="34"/>
      <c r="BF34" s="34">
        <f t="shared" si="13"/>
        <v>0</v>
      </c>
      <c r="BG34" s="34"/>
      <c r="BH34" s="34">
        <f t="shared" si="14"/>
        <v>0</v>
      </c>
      <c r="BI34" s="34"/>
      <c r="BJ34" s="34"/>
      <c r="BK34" s="34">
        <f t="shared" si="15"/>
        <v>0</v>
      </c>
      <c r="BL34" s="34"/>
      <c r="BM34" s="34">
        <f t="shared" si="21"/>
        <v>52.829999952000001</v>
      </c>
      <c r="BN34" s="34"/>
      <c r="BO34" s="34"/>
      <c r="BP34" s="34">
        <f t="shared" si="16"/>
        <v>52.829999952000001</v>
      </c>
      <c r="BQ34" s="34"/>
      <c r="BR34" s="34">
        <f t="shared" si="22"/>
        <v>52.829999952000001</v>
      </c>
      <c r="BS34" s="34"/>
      <c r="BT34" s="34"/>
      <c r="BU34" s="34">
        <f t="shared" si="17"/>
        <v>52.829999952000001</v>
      </c>
      <c r="BV34" s="34"/>
      <c r="BW34" s="34"/>
    </row>
    <row r="35" spans="1:75" ht="38.25" x14ac:dyDescent="0.2">
      <c r="A35" s="18" t="s">
        <v>196</v>
      </c>
      <c r="B35" s="22" t="s">
        <v>99</v>
      </c>
      <c r="C35" s="22" t="s">
        <v>110</v>
      </c>
      <c r="D35" s="23" t="s">
        <v>178</v>
      </c>
      <c r="E35" s="23">
        <v>2017</v>
      </c>
      <c r="F35" s="23">
        <v>2019</v>
      </c>
      <c r="G35" s="23">
        <v>2019</v>
      </c>
      <c r="H35" s="23" t="s">
        <v>119</v>
      </c>
      <c r="I35" s="23" t="s">
        <v>119</v>
      </c>
      <c r="J35" s="23" t="s">
        <v>119</v>
      </c>
      <c r="K35" s="23" t="s">
        <v>119</v>
      </c>
      <c r="L35" s="23" t="s">
        <v>119</v>
      </c>
      <c r="M35" s="23" t="s">
        <v>119</v>
      </c>
      <c r="N35" s="23" t="s">
        <v>119</v>
      </c>
      <c r="O35" s="23">
        <v>0</v>
      </c>
      <c r="P35" s="23" t="s">
        <v>119</v>
      </c>
      <c r="Q35" s="23" t="s">
        <v>119</v>
      </c>
      <c r="R35" s="23" t="s">
        <v>119</v>
      </c>
      <c r="S35" s="23" t="s">
        <v>119</v>
      </c>
      <c r="T35" s="34">
        <v>39.210000260399994</v>
      </c>
      <c r="U35" s="34">
        <f>BR35</f>
        <v>39.210000260399994</v>
      </c>
      <c r="V35" s="34">
        <f t="shared" si="4"/>
        <v>0</v>
      </c>
      <c r="W35" s="34">
        <v>39.210000260399994</v>
      </c>
      <c r="X35" s="34">
        <f>U35</f>
        <v>39.210000260399994</v>
      </c>
      <c r="Y35" s="34" t="s">
        <v>119</v>
      </c>
      <c r="Z35" s="34" t="s">
        <v>119</v>
      </c>
      <c r="AA35" s="34" t="s">
        <v>119</v>
      </c>
      <c r="AB35" s="34" t="s">
        <v>119</v>
      </c>
      <c r="AC35" s="34" t="s">
        <v>119</v>
      </c>
      <c r="AD35" s="34" t="s">
        <v>119</v>
      </c>
      <c r="AE35" s="34" t="s">
        <v>119</v>
      </c>
      <c r="AF35" s="34" t="s">
        <v>119</v>
      </c>
      <c r="AG35" s="34" t="s">
        <v>119</v>
      </c>
      <c r="AH35" s="34" t="s">
        <v>119</v>
      </c>
      <c r="AI35" s="34">
        <v>12.990000027999999</v>
      </c>
      <c r="AJ35" s="34">
        <v>0</v>
      </c>
      <c r="AK35" s="34">
        <v>0</v>
      </c>
      <c r="AL35" s="34">
        <f t="shared" si="11"/>
        <v>12.990000027999999</v>
      </c>
      <c r="AM35" s="34">
        <f t="shared" si="0"/>
        <v>0</v>
      </c>
      <c r="AN35" s="34">
        <f t="shared" si="18"/>
        <v>12.990000027999999</v>
      </c>
      <c r="AO35" s="34">
        <f t="shared" si="5"/>
        <v>0</v>
      </c>
      <c r="AP35" s="34">
        <f t="shared" si="6"/>
        <v>0</v>
      </c>
      <c r="AQ35" s="34">
        <f t="shared" si="19"/>
        <v>12.990000027999999</v>
      </c>
      <c r="AR35" s="34">
        <f t="shared" si="1"/>
        <v>0</v>
      </c>
      <c r="AS35" s="34">
        <v>13.150000239999999</v>
      </c>
      <c r="AT35" s="34">
        <f t="shared" si="7"/>
        <v>0</v>
      </c>
      <c r="AU35" s="34">
        <f t="shared" si="8"/>
        <v>0</v>
      </c>
      <c r="AV35" s="34">
        <f t="shared" si="20"/>
        <v>13.150000239999999</v>
      </c>
      <c r="AW35" s="34">
        <f t="shared" si="12"/>
        <v>0</v>
      </c>
      <c r="AX35" s="34">
        <f>AS35</f>
        <v>13.150000239999999</v>
      </c>
      <c r="AY35" s="34"/>
      <c r="AZ35" s="34"/>
      <c r="BA35" s="34"/>
      <c r="BB35" s="34"/>
      <c r="BC35" s="34">
        <v>13.069999992399998</v>
      </c>
      <c r="BD35" s="34"/>
      <c r="BE35" s="34"/>
      <c r="BF35" s="34">
        <f t="shared" si="13"/>
        <v>13.069999992399998</v>
      </c>
      <c r="BG35" s="34"/>
      <c r="BH35" s="34">
        <f t="shared" si="14"/>
        <v>13.069999992399998</v>
      </c>
      <c r="BI35" s="34"/>
      <c r="BJ35" s="34"/>
      <c r="BK35" s="34">
        <f t="shared" si="15"/>
        <v>13.069999992399998</v>
      </c>
      <c r="BL35" s="34"/>
      <c r="BM35" s="34">
        <f t="shared" si="21"/>
        <v>39.210000260399994</v>
      </c>
      <c r="BN35" s="34"/>
      <c r="BO35" s="34"/>
      <c r="BP35" s="34">
        <f t="shared" si="16"/>
        <v>39.210000260399994</v>
      </c>
      <c r="BQ35" s="34"/>
      <c r="BR35" s="34">
        <f t="shared" si="22"/>
        <v>39.210000260399994</v>
      </c>
      <c r="BS35" s="34"/>
      <c r="BT35" s="34"/>
      <c r="BU35" s="34">
        <f t="shared" si="17"/>
        <v>39.210000260399994</v>
      </c>
      <c r="BV35" s="34"/>
      <c r="BW35" s="34"/>
    </row>
    <row r="36" spans="1:75" ht="38.25" x14ac:dyDescent="0.2">
      <c r="A36" s="18" t="s">
        <v>196</v>
      </c>
      <c r="B36" s="22" t="s">
        <v>100</v>
      </c>
      <c r="C36" s="22" t="s">
        <v>111</v>
      </c>
      <c r="D36" s="23" t="s">
        <v>178</v>
      </c>
      <c r="E36" s="23">
        <v>2017</v>
      </c>
      <c r="F36" s="23">
        <v>2019</v>
      </c>
      <c r="G36" s="23">
        <v>2019</v>
      </c>
      <c r="H36" s="23" t="s">
        <v>119</v>
      </c>
      <c r="I36" s="23" t="s">
        <v>119</v>
      </c>
      <c r="J36" s="23" t="s">
        <v>119</v>
      </c>
      <c r="K36" s="23" t="s">
        <v>119</v>
      </c>
      <c r="L36" s="23" t="s">
        <v>119</v>
      </c>
      <c r="M36" s="23" t="s">
        <v>119</v>
      </c>
      <c r="N36" s="23" t="s">
        <v>119</v>
      </c>
      <c r="O36" s="23">
        <v>0</v>
      </c>
      <c r="P36" s="23" t="s">
        <v>119</v>
      </c>
      <c r="Q36" s="23" t="s">
        <v>119</v>
      </c>
      <c r="R36" s="23" t="s">
        <v>119</v>
      </c>
      <c r="S36" s="23" t="s">
        <v>119</v>
      </c>
      <c r="T36" s="34">
        <v>7.3999999519999999</v>
      </c>
      <c r="U36" s="34">
        <f t="shared" si="9"/>
        <v>7.3999999519999999</v>
      </c>
      <c r="V36" s="34">
        <f t="shared" si="4"/>
        <v>0</v>
      </c>
      <c r="W36" s="34">
        <v>7.3999999519999999</v>
      </c>
      <c r="X36" s="34">
        <f t="shared" si="10"/>
        <v>7.3999999519999999</v>
      </c>
      <c r="Y36" s="34" t="s">
        <v>119</v>
      </c>
      <c r="Z36" s="34" t="s">
        <v>119</v>
      </c>
      <c r="AA36" s="34" t="s">
        <v>119</v>
      </c>
      <c r="AB36" s="34" t="s">
        <v>119</v>
      </c>
      <c r="AC36" s="34" t="s">
        <v>119</v>
      </c>
      <c r="AD36" s="34" t="s">
        <v>119</v>
      </c>
      <c r="AE36" s="34" t="s">
        <v>119</v>
      </c>
      <c r="AF36" s="34" t="s">
        <v>119</v>
      </c>
      <c r="AG36" s="34" t="s">
        <v>119</v>
      </c>
      <c r="AH36" s="34" t="s">
        <v>119</v>
      </c>
      <c r="AI36" s="34">
        <v>2.2199999619999997</v>
      </c>
      <c r="AJ36" s="34">
        <v>0</v>
      </c>
      <c r="AK36" s="34">
        <v>0</v>
      </c>
      <c r="AL36" s="34">
        <f t="shared" si="11"/>
        <v>2.2199999619999997</v>
      </c>
      <c r="AM36" s="34">
        <f t="shared" ref="AM36:AM45" si="23">SUM(AM45:AM61)</f>
        <v>0</v>
      </c>
      <c r="AN36" s="34">
        <f t="shared" si="18"/>
        <v>2.2199999619999997</v>
      </c>
      <c r="AO36" s="34">
        <f t="shared" si="5"/>
        <v>0</v>
      </c>
      <c r="AP36" s="34">
        <f t="shared" si="6"/>
        <v>0</v>
      </c>
      <c r="AQ36" s="34">
        <f t="shared" si="19"/>
        <v>2.2199999619999997</v>
      </c>
      <c r="AR36" s="34">
        <f t="shared" si="1"/>
        <v>0</v>
      </c>
      <c r="AS36" s="34">
        <v>2.2199999619999997</v>
      </c>
      <c r="AT36" s="34">
        <f t="shared" si="7"/>
        <v>0</v>
      </c>
      <c r="AU36" s="34">
        <f t="shared" si="8"/>
        <v>0</v>
      </c>
      <c r="AV36" s="34">
        <f t="shared" si="20"/>
        <v>2.2199999619999997</v>
      </c>
      <c r="AW36" s="34">
        <f t="shared" si="12"/>
        <v>0</v>
      </c>
      <c r="AX36" s="34">
        <f>AS36</f>
        <v>2.2199999619999997</v>
      </c>
      <c r="AY36" s="34"/>
      <c r="AZ36" s="34"/>
      <c r="BA36" s="34"/>
      <c r="BB36" s="34"/>
      <c r="BC36" s="34">
        <v>2.9600000280000001</v>
      </c>
      <c r="BD36" s="34"/>
      <c r="BE36" s="34"/>
      <c r="BF36" s="34">
        <f t="shared" si="13"/>
        <v>2.9600000280000001</v>
      </c>
      <c r="BG36" s="34"/>
      <c r="BH36" s="34">
        <f t="shared" si="14"/>
        <v>2.9600000280000001</v>
      </c>
      <c r="BI36" s="34"/>
      <c r="BJ36" s="34"/>
      <c r="BK36" s="34">
        <f t="shared" si="15"/>
        <v>2.9600000280000001</v>
      </c>
      <c r="BL36" s="34"/>
      <c r="BM36" s="34">
        <f t="shared" si="21"/>
        <v>7.3999999519999999</v>
      </c>
      <c r="BN36" s="34"/>
      <c r="BO36" s="34"/>
      <c r="BP36" s="34">
        <f t="shared" si="16"/>
        <v>7.3999999519999999</v>
      </c>
      <c r="BQ36" s="34"/>
      <c r="BR36" s="34">
        <f t="shared" si="22"/>
        <v>7.3999999519999999</v>
      </c>
      <c r="BS36" s="34"/>
      <c r="BT36" s="34"/>
      <c r="BU36" s="34">
        <f t="shared" si="17"/>
        <v>7.3999999519999999</v>
      </c>
      <c r="BV36" s="34"/>
      <c r="BW36" s="34"/>
    </row>
    <row r="37" spans="1:75" ht="38.25" x14ac:dyDescent="0.2">
      <c r="A37" s="18" t="s">
        <v>196</v>
      </c>
      <c r="B37" s="22" t="s">
        <v>101</v>
      </c>
      <c r="C37" s="22" t="s">
        <v>112</v>
      </c>
      <c r="D37" s="23" t="s">
        <v>178</v>
      </c>
      <c r="E37" s="23">
        <v>2017</v>
      </c>
      <c r="F37" s="23">
        <v>2017</v>
      </c>
      <c r="G37" s="23">
        <v>2017</v>
      </c>
      <c r="H37" s="23" t="s">
        <v>119</v>
      </c>
      <c r="I37" s="23" t="s">
        <v>119</v>
      </c>
      <c r="J37" s="23" t="s">
        <v>119</v>
      </c>
      <c r="K37" s="23" t="s">
        <v>119</v>
      </c>
      <c r="L37" s="23" t="s">
        <v>119</v>
      </c>
      <c r="M37" s="23" t="s">
        <v>119</v>
      </c>
      <c r="N37" s="23" t="s">
        <v>119</v>
      </c>
      <c r="O37" s="23">
        <v>0</v>
      </c>
      <c r="P37" s="23" t="s">
        <v>119</v>
      </c>
      <c r="Q37" s="23" t="s">
        <v>119</v>
      </c>
      <c r="R37" s="23" t="s">
        <v>119</v>
      </c>
      <c r="S37" s="23" t="s">
        <v>119</v>
      </c>
      <c r="T37" s="34">
        <v>22.509999780000001</v>
      </c>
      <c r="U37" s="34">
        <f t="shared" si="9"/>
        <v>22.509999780000001</v>
      </c>
      <c r="V37" s="34">
        <f t="shared" si="4"/>
        <v>0</v>
      </c>
      <c r="W37" s="34">
        <v>22.509999780000001</v>
      </c>
      <c r="X37" s="34">
        <f t="shared" si="10"/>
        <v>22.509999780000001</v>
      </c>
      <c r="Y37" s="34" t="s">
        <v>119</v>
      </c>
      <c r="Z37" s="34" t="s">
        <v>119</v>
      </c>
      <c r="AA37" s="34" t="s">
        <v>119</v>
      </c>
      <c r="AB37" s="34" t="s">
        <v>119</v>
      </c>
      <c r="AC37" s="34" t="s">
        <v>119</v>
      </c>
      <c r="AD37" s="34" t="s">
        <v>119</v>
      </c>
      <c r="AE37" s="34" t="s">
        <v>119</v>
      </c>
      <c r="AF37" s="34" t="s">
        <v>119</v>
      </c>
      <c r="AG37" s="34" t="s">
        <v>119</v>
      </c>
      <c r="AH37" s="34" t="s">
        <v>119</v>
      </c>
      <c r="AI37" s="34">
        <v>22.509999780000001</v>
      </c>
      <c r="AJ37" s="34">
        <v>0</v>
      </c>
      <c r="AK37" s="34">
        <v>0</v>
      </c>
      <c r="AL37" s="34">
        <f t="shared" si="11"/>
        <v>22.509999780000001</v>
      </c>
      <c r="AM37" s="34">
        <f t="shared" si="23"/>
        <v>0</v>
      </c>
      <c r="AN37" s="34">
        <f t="shared" si="18"/>
        <v>22.509999780000001</v>
      </c>
      <c r="AO37" s="34">
        <f t="shared" si="5"/>
        <v>0</v>
      </c>
      <c r="AP37" s="34">
        <f t="shared" si="6"/>
        <v>0</v>
      </c>
      <c r="AQ37" s="34">
        <f t="shared" si="19"/>
        <v>22.509999780000001</v>
      </c>
      <c r="AR37" s="34">
        <f t="shared" si="1"/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f t="shared" si="12"/>
        <v>0</v>
      </c>
      <c r="AX37" s="34">
        <v>0</v>
      </c>
      <c r="AY37" s="34"/>
      <c r="AZ37" s="34"/>
      <c r="BA37" s="34"/>
      <c r="BB37" s="34"/>
      <c r="BC37" s="34">
        <v>0</v>
      </c>
      <c r="BD37" s="34"/>
      <c r="BE37" s="34"/>
      <c r="BF37" s="34">
        <f t="shared" si="13"/>
        <v>0</v>
      </c>
      <c r="BG37" s="34"/>
      <c r="BH37" s="34">
        <f t="shared" si="14"/>
        <v>0</v>
      </c>
      <c r="BI37" s="34"/>
      <c r="BJ37" s="34"/>
      <c r="BK37" s="34">
        <f t="shared" si="15"/>
        <v>0</v>
      </c>
      <c r="BL37" s="34"/>
      <c r="BM37" s="34">
        <f t="shared" si="21"/>
        <v>22.509999780000001</v>
      </c>
      <c r="BN37" s="34"/>
      <c r="BO37" s="34"/>
      <c r="BP37" s="34">
        <f t="shared" si="16"/>
        <v>22.509999780000001</v>
      </c>
      <c r="BQ37" s="34"/>
      <c r="BR37" s="34">
        <f t="shared" si="22"/>
        <v>22.509999780000001</v>
      </c>
      <c r="BS37" s="34"/>
      <c r="BT37" s="34"/>
      <c r="BU37" s="34">
        <f t="shared" si="17"/>
        <v>22.509999780000001</v>
      </c>
      <c r="BV37" s="34"/>
      <c r="BW37" s="34"/>
    </row>
    <row r="38" spans="1:75" ht="51" x14ac:dyDescent="0.2">
      <c r="A38" s="18" t="s">
        <v>196</v>
      </c>
      <c r="B38" s="22" t="s">
        <v>102</v>
      </c>
      <c r="C38" s="22" t="s">
        <v>113</v>
      </c>
      <c r="D38" s="23" t="s">
        <v>178</v>
      </c>
      <c r="E38" s="23">
        <v>2017</v>
      </c>
      <c r="F38" s="23">
        <v>2017</v>
      </c>
      <c r="G38" s="23">
        <v>2018</v>
      </c>
      <c r="H38" s="23" t="s">
        <v>119</v>
      </c>
      <c r="I38" s="23" t="s">
        <v>119</v>
      </c>
      <c r="J38" s="23" t="s">
        <v>119</v>
      </c>
      <c r="K38" s="23" t="s">
        <v>119</v>
      </c>
      <c r="L38" s="23" t="s">
        <v>119</v>
      </c>
      <c r="M38" s="23" t="s">
        <v>119</v>
      </c>
      <c r="N38" s="23" t="s">
        <v>119</v>
      </c>
      <c r="O38" s="23">
        <v>0</v>
      </c>
      <c r="P38" s="23" t="s">
        <v>119</v>
      </c>
      <c r="Q38" s="23" t="s">
        <v>119</v>
      </c>
      <c r="R38" s="23" t="s">
        <v>119</v>
      </c>
      <c r="S38" s="23" t="s">
        <v>119</v>
      </c>
      <c r="T38" s="34">
        <v>2.22999999</v>
      </c>
      <c r="U38" s="34">
        <f t="shared" si="9"/>
        <v>24.955059990000006</v>
      </c>
      <c r="V38" s="34">
        <f t="shared" si="4"/>
        <v>0</v>
      </c>
      <c r="W38" s="34">
        <v>2.22999999</v>
      </c>
      <c r="X38" s="34">
        <f t="shared" si="10"/>
        <v>24.955059990000006</v>
      </c>
      <c r="Y38" s="34" t="s">
        <v>119</v>
      </c>
      <c r="Z38" s="34" t="s">
        <v>119</v>
      </c>
      <c r="AA38" s="34" t="s">
        <v>119</v>
      </c>
      <c r="AB38" s="34" t="s">
        <v>119</v>
      </c>
      <c r="AC38" s="34" t="s">
        <v>119</v>
      </c>
      <c r="AD38" s="34" t="s">
        <v>119</v>
      </c>
      <c r="AE38" s="34" t="s">
        <v>119</v>
      </c>
      <c r="AF38" s="34" t="s">
        <v>119</v>
      </c>
      <c r="AG38" s="34" t="s">
        <v>119</v>
      </c>
      <c r="AH38" s="34" t="s">
        <v>119</v>
      </c>
      <c r="AI38" s="34">
        <v>2.22999999</v>
      </c>
      <c r="AJ38" s="34">
        <v>0</v>
      </c>
      <c r="AK38" s="34">
        <v>0</v>
      </c>
      <c r="AL38" s="34">
        <f t="shared" si="11"/>
        <v>2.22999999</v>
      </c>
      <c r="AM38" s="34">
        <f t="shared" si="23"/>
        <v>0</v>
      </c>
      <c r="AN38" s="34">
        <f t="shared" si="18"/>
        <v>2.22999999</v>
      </c>
      <c r="AO38" s="34">
        <f t="shared" si="5"/>
        <v>0</v>
      </c>
      <c r="AP38" s="34">
        <f t="shared" si="6"/>
        <v>0</v>
      </c>
      <c r="AQ38" s="34">
        <f t="shared" si="19"/>
        <v>2.22999999</v>
      </c>
      <c r="AR38" s="34">
        <f t="shared" si="1"/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f t="shared" si="12"/>
        <v>0</v>
      </c>
      <c r="AX38" s="34">
        <f>[1]СВОД!$M$31*1.18/1000</f>
        <v>22.725060000000006</v>
      </c>
      <c r="AY38" s="34"/>
      <c r="AZ38" s="34"/>
      <c r="BA38" s="34">
        <f>AX38</f>
        <v>22.725060000000006</v>
      </c>
      <c r="BB38" s="34"/>
      <c r="BC38" s="34">
        <v>0</v>
      </c>
      <c r="BD38" s="34"/>
      <c r="BE38" s="34"/>
      <c r="BF38" s="34">
        <f t="shared" si="13"/>
        <v>0</v>
      </c>
      <c r="BG38" s="34"/>
      <c r="BH38" s="34">
        <f t="shared" si="14"/>
        <v>0</v>
      </c>
      <c r="BI38" s="34"/>
      <c r="BJ38" s="34"/>
      <c r="BK38" s="34">
        <f t="shared" si="15"/>
        <v>0</v>
      </c>
      <c r="BL38" s="34"/>
      <c r="BM38" s="34">
        <f t="shared" si="21"/>
        <v>2.22999999</v>
      </c>
      <c r="BN38" s="34"/>
      <c r="BO38" s="34"/>
      <c r="BP38" s="34">
        <f t="shared" si="16"/>
        <v>2.22999999</v>
      </c>
      <c r="BQ38" s="34"/>
      <c r="BR38" s="34">
        <f t="shared" si="22"/>
        <v>24.955059990000006</v>
      </c>
      <c r="BS38" s="34"/>
      <c r="BT38" s="34"/>
      <c r="BU38" s="34">
        <f t="shared" si="17"/>
        <v>24.955059990000006</v>
      </c>
      <c r="BV38" s="34"/>
      <c r="BW38" s="83" t="s">
        <v>401</v>
      </c>
    </row>
    <row r="39" spans="1:75" ht="51" x14ac:dyDescent="0.2">
      <c r="A39" s="18" t="s">
        <v>196</v>
      </c>
      <c r="B39" s="22" t="s">
        <v>103</v>
      </c>
      <c r="C39" s="22" t="s">
        <v>114</v>
      </c>
      <c r="D39" s="23" t="s">
        <v>178</v>
      </c>
      <c r="E39" s="23">
        <v>2017</v>
      </c>
      <c r="F39" s="23">
        <v>2017</v>
      </c>
      <c r="G39" s="23">
        <f>F39</f>
        <v>2017</v>
      </c>
      <c r="H39" s="23" t="s">
        <v>119</v>
      </c>
      <c r="I39" s="23" t="s">
        <v>119</v>
      </c>
      <c r="J39" s="23" t="s">
        <v>119</v>
      </c>
      <c r="K39" s="23" t="s">
        <v>119</v>
      </c>
      <c r="L39" s="23" t="s">
        <v>119</v>
      </c>
      <c r="M39" s="23" t="s">
        <v>119</v>
      </c>
      <c r="N39" s="23" t="s">
        <v>119</v>
      </c>
      <c r="O39" s="23">
        <v>0</v>
      </c>
      <c r="P39" s="23" t="s">
        <v>119</v>
      </c>
      <c r="Q39" s="23" t="s">
        <v>119</v>
      </c>
      <c r="R39" s="23" t="s">
        <v>119</v>
      </c>
      <c r="S39" s="23" t="s">
        <v>119</v>
      </c>
      <c r="T39" s="34">
        <v>13.89999998</v>
      </c>
      <c r="U39" s="34">
        <f t="shared" si="9"/>
        <v>13.89999998</v>
      </c>
      <c r="V39" s="34">
        <f t="shared" si="4"/>
        <v>0</v>
      </c>
      <c r="W39" s="34">
        <v>13.89999998</v>
      </c>
      <c r="X39" s="34">
        <f t="shared" si="10"/>
        <v>13.89999998</v>
      </c>
      <c r="Y39" s="34" t="s">
        <v>119</v>
      </c>
      <c r="Z39" s="34" t="s">
        <v>119</v>
      </c>
      <c r="AA39" s="34" t="s">
        <v>119</v>
      </c>
      <c r="AB39" s="34" t="s">
        <v>119</v>
      </c>
      <c r="AC39" s="34" t="s">
        <v>119</v>
      </c>
      <c r="AD39" s="34" t="s">
        <v>119</v>
      </c>
      <c r="AE39" s="34" t="s">
        <v>119</v>
      </c>
      <c r="AF39" s="34" t="s">
        <v>119</v>
      </c>
      <c r="AG39" s="34" t="s">
        <v>119</v>
      </c>
      <c r="AH39" s="34" t="s">
        <v>119</v>
      </c>
      <c r="AI39" s="34">
        <v>13.89999998</v>
      </c>
      <c r="AJ39" s="34">
        <v>0</v>
      </c>
      <c r="AK39" s="34">
        <v>0</v>
      </c>
      <c r="AL39" s="34">
        <f t="shared" si="11"/>
        <v>13.89999998</v>
      </c>
      <c r="AM39" s="34">
        <f t="shared" si="23"/>
        <v>0</v>
      </c>
      <c r="AN39" s="34">
        <f t="shared" si="18"/>
        <v>13.89999998</v>
      </c>
      <c r="AO39" s="34">
        <f t="shared" si="5"/>
        <v>0</v>
      </c>
      <c r="AP39" s="34">
        <f t="shared" si="6"/>
        <v>0</v>
      </c>
      <c r="AQ39" s="34">
        <f t="shared" si="19"/>
        <v>13.89999998</v>
      </c>
      <c r="AR39" s="34">
        <f t="shared" si="1"/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f t="shared" si="12"/>
        <v>0</v>
      </c>
      <c r="AX39" s="34"/>
      <c r="AY39" s="34"/>
      <c r="AZ39" s="34"/>
      <c r="BA39" s="34"/>
      <c r="BB39" s="34"/>
      <c r="BC39" s="34">
        <v>0</v>
      </c>
      <c r="BD39" s="34"/>
      <c r="BE39" s="34"/>
      <c r="BF39" s="34">
        <f t="shared" si="13"/>
        <v>0</v>
      </c>
      <c r="BG39" s="34"/>
      <c r="BH39" s="34">
        <f t="shared" si="14"/>
        <v>0</v>
      </c>
      <c r="BI39" s="34"/>
      <c r="BJ39" s="34"/>
      <c r="BK39" s="34">
        <f t="shared" si="15"/>
        <v>0</v>
      </c>
      <c r="BL39" s="34"/>
      <c r="BM39" s="34">
        <f t="shared" si="21"/>
        <v>13.89999998</v>
      </c>
      <c r="BN39" s="34"/>
      <c r="BO39" s="34"/>
      <c r="BP39" s="34">
        <f t="shared" si="16"/>
        <v>13.89999998</v>
      </c>
      <c r="BQ39" s="34"/>
      <c r="BR39" s="34">
        <f t="shared" si="22"/>
        <v>13.89999998</v>
      </c>
      <c r="BS39" s="34"/>
      <c r="BT39" s="34"/>
      <c r="BU39" s="34">
        <f t="shared" si="17"/>
        <v>13.89999998</v>
      </c>
      <c r="BV39" s="34"/>
      <c r="BW39" s="34"/>
    </row>
    <row r="40" spans="1:75" s="112" customFormat="1" ht="76.5" x14ac:dyDescent="0.2">
      <c r="A40" s="107" t="s">
        <v>196</v>
      </c>
      <c r="B40" s="108" t="s">
        <v>404</v>
      </c>
      <c r="C40" s="108" t="s">
        <v>117</v>
      </c>
      <c r="D40" s="109" t="s">
        <v>178</v>
      </c>
      <c r="E40" s="109">
        <v>2017</v>
      </c>
      <c r="F40" s="109">
        <v>2017</v>
      </c>
      <c r="G40" s="109">
        <v>2018</v>
      </c>
      <c r="H40" s="113">
        <f>I40</f>
        <v>0.95999999759999988</v>
      </c>
      <c r="I40" s="113">
        <v>0.95999999759999988</v>
      </c>
      <c r="J40" s="114">
        <v>42583</v>
      </c>
      <c r="K40" s="115">
        <f>BR40</f>
        <v>2.6425709976</v>
      </c>
      <c r="L40" s="115">
        <f>K40</f>
        <v>2.6425709976</v>
      </c>
      <c r="M40" s="114">
        <v>42716</v>
      </c>
      <c r="N40" s="116"/>
      <c r="O40" s="109">
        <v>0</v>
      </c>
      <c r="P40" s="109" t="s">
        <v>119</v>
      </c>
      <c r="Q40" s="109" t="s">
        <v>119</v>
      </c>
      <c r="R40" s="109" t="s">
        <v>119</v>
      </c>
      <c r="S40" s="109" t="s">
        <v>119</v>
      </c>
      <c r="T40" s="110">
        <v>0.95999999759999988</v>
      </c>
      <c r="U40" s="110">
        <f t="shared" si="9"/>
        <v>2.6425709976</v>
      </c>
      <c r="V40" s="110">
        <f t="shared" si="4"/>
        <v>0</v>
      </c>
      <c r="W40" s="110">
        <v>0.95999999759999988</v>
      </c>
      <c r="X40" s="110">
        <f t="shared" si="10"/>
        <v>2.6425709976</v>
      </c>
      <c r="Y40" s="110" t="s">
        <v>119</v>
      </c>
      <c r="Z40" s="110" t="s">
        <v>119</v>
      </c>
      <c r="AA40" s="110" t="s">
        <v>119</v>
      </c>
      <c r="AB40" s="110" t="s">
        <v>119</v>
      </c>
      <c r="AC40" s="110" t="s">
        <v>119</v>
      </c>
      <c r="AD40" s="110" t="s">
        <v>119</v>
      </c>
      <c r="AE40" s="110" t="s">
        <v>119</v>
      </c>
      <c r="AF40" s="110" t="s">
        <v>119</v>
      </c>
      <c r="AG40" s="110" t="s">
        <v>119</v>
      </c>
      <c r="AH40" s="110" t="s">
        <v>119</v>
      </c>
      <c r="AI40" s="110">
        <v>0.95999999759999988</v>
      </c>
      <c r="AJ40" s="110">
        <v>0</v>
      </c>
      <c r="AK40" s="110">
        <v>0</v>
      </c>
      <c r="AL40" s="110">
        <f>AI40</f>
        <v>0.95999999759999988</v>
      </c>
      <c r="AM40" s="110">
        <f t="shared" si="23"/>
        <v>0</v>
      </c>
      <c r="AN40" s="110">
        <f t="shared" si="18"/>
        <v>0.95999999759999988</v>
      </c>
      <c r="AO40" s="110">
        <f t="shared" si="5"/>
        <v>0</v>
      </c>
      <c r="AP40" s="110">
        <f t="shared" si="6"/>
        <v>0</v>
      </c>
      <c r="AQ40" s="110">
        <f t="shared" si="19"/>
        <v>0.95999999759999988</v>
      </c>
      <c r="AR40" s="110">
        <f t="shared" si="1"/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f t="shared" si="12"/>
        <v>0</v>
      </c>
      <c r="AX40" s="110">
        <f>'[2]1.1.'!$HN$35</f>
        <v>1.682571</v>
      </c>
      <c r="AY40" s="110"/>
      <c r="AZ40" s="110"/>
      <c r="BA40" s="110"/>
      <c r="BB40" s="110"/>
      <c r="BC40" s="110">
        <v>0</v>
      </c>
      <c r="BD40" s="110"/>
      <c r="BE40" s="110"/>
      <c r="BF40" s="110">
        <f t="shared" si="13"/>
        <v>0</v>
      </c>
      <c r="BG40" s="110"/>
      <c r="BH40" s="110">
        <f t="shared" si="14"/>
        <v>0</v>
      </c>
      <c r="BI40" s="110"/>
      <c r="BJ40" s="110"/>
      <c r="BK40" s="110">
        <f t="shared" si="15"/>
        <v>0</v>
      </c>
      <c r="BL40" s="110"/>
      <c r="BM40" s="110">
        <f t="shared" si="21"/>
        <v>0.95999999759999988</v>
      </c>
      <c r="BN40" s="110"/>
      <c r="BO40" s="110"/>
      <c r="BP40" s="110">
        <f t="shared" si="16"/>
        <v>0.95999999759999988</v>
      </c>
      <c r="BQ40" s="110"/>
      <c r="BR40" s="110">
        <f t="shared" si="22"/>
        <v>2.6425709976</v>
      </c>
      <c r="BS40" s="110"/>
      <c r="BT40" s="110"/>
      <c r="BU40" s="110">
        <f t="shared" si="17"/>
        <v>2.6425709976</v>
      </c>
      <c r="BV40" s="110"/>
      <c r="BW40" s="110" t="s">
        <v>407</v>
      </c>
    </row>
    <row r="41" spans="1:75" ht="63.75" x14ac:dyDescent="0.2">
      <c r="A41" s="18" t="s">
        <v>196</v>
      </c>
      <c r="B41" s="22" t="s">
        <v>116</v>
      </c>
      <c r="C41" s="22" t="s">
        <v>118</v>
      </c>
      <c r="D41" s="23" t="s">
        <v>178</v>
      </c>
      <c r="E41" s="23">
        <v>2017</v>
      </c>
      <c r="F41" s="23">
        <f>E41</f>
        <v>2017</v>
      </c>
      <c r="G41" s="23">
        <f>F41</f>
        <v>2017</v>
      </c>
      <c r="H41" s="24">
        <f>I41</f>
        <v>10.829999879999999</v>
      </c>
      <c r="I41" s="24">
        <v>10.829999879999999</v>
      </c>
      <c r="J41" s="30">
        <v>42583</v>
      </c>
      <c r="K41" s="28">
        <f>L41</f>
        <v>10.829999879999999</v>
      </c>
      <c r="L41" s="28">
        <f>I41</f>
        <v>10.829999879999999</v>
      </c>
      <c r="M41" s="30">
        <f>J41</f>
        <v>42583</v>
      </c>
      <c r="N41" s="27"/>
      <c r="O41" s="23">
        <v>0</v>
      </c>
      <c r="P41" s="23" t="s">
        <v>119</v>
      </c>
      <c r="Q41" s="23" t="s">
        <v>119</v>
      </c>
      <c r="R41" s="23" t="s">
        <v>119</v>
      </c>
      <c r="S41" s="23" t="s">
        <v>119</v>
      </c>
      <c r="T41" s="34">
        <v>10.829999879999999</v>
      </c>
      <c r="U41" s="34">
        <f t="shared" si="9"/>
        <v>10.829999879999999</v>
      </c>
      <c r="V41" s="34">
        <f t="shared" si="4"/>
        <v>0</v>
      </c>
      <c r="W41" s="34">
        <v>10.829999879999999</v>
      </c>
      <c r="X41" s="34">
        <f t="shared" si="10"/>
        <v>10.829999879999999</v>
      </c>
      <c r="Y41" s="34" t="s">
        <v>119</v>
      </c>
      <c r="Z41" s="34" t="s">
        <v>119</v>
      </c>
      <c r="AA41" s="34" t="s">
        <v>119</v>
      </c>
      <c r="AB41" s="34" t="s">
        <v>119</v>
      </c>
      <c r="AC41" s="34" t="s">
        <v>119</v>
      </c>
      <c r="AD41" s="34" t="s">
        <v>119</v>
      </c>
      <c r="AE41" s="34" t="s">
        <v>119</v>
      </c>
      <c r="AF41" s="34" t="s">
        <v>119</v>
      </c>
      <c r="AG41" s="34" t="s">
        <v>119</v>
      </c>
      <c r="AH41" s="34" t="s">
        <v>119</v>
      </c>
      <c r="AI41" s="34">
        <v>10.829999879999999</v>
      </c>
      <c r="AJ41" s="34">
        <v>0</v>
      </c>
      <c r="AK41" s="34">
        <v>0</v>
      </c>
      <c r="AL41" s="51">
        <f>AI41</f>
        <v>10.829999879999999</v>
      </c>
      <c r="AM41" s="34">
        <f t="shared" si="23"/>
        <v>0</v>
      </c>
      <c r="AN41" s="34">
        <f t="shared" si="18"/>
        <v>10.829999879999999</v>
      </c>
      <c r="AO41" s="34">
        <f t="shared" si="5"/>
        <v>0</v>
      </c>
      <c r="AP41" s="34">
        <f t="shared" si="6"/>
        <v>0</v>
      </c>
      <c r="AQ41" s="34">
        <f t="shared" si="19"/>
        <v>10.829999879999999</v>
      </c>
      <c r="AR41" s="34">
        <f t="shared" si="1"/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f t="shared" si="12"/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/>
      <c r="BE41" s="34"/>
      <c r="BF41" s="34">
        <f t="shared" si="13"/>
        <v>0</v>
      </c>
      <c r="BG41" s="34"/>
      <c r="BH41" s="34">
        <f t="shared" si="14"/>
        <v>0</v>
      </c>
      <c r="BI41" s="34"/>
      <c r="BJ41" s="34"/>
      <c r="BK41" s="34">
        <f t="shared" si="15"/>
        <v>0</v>
      </c>
      <c r="BL41" s="34"/>
      <c r="BM41" s="34">
        <f t="shared" si="21"/>
        <v>10.829999879999999</v>
      </c>
      <c r="BN41" s="34"/>
      <c r="BO41" s="34"/>
      <c r="BP41" s="34">
        <f t="shared" si="16"/>
        <v>10.829999879999999</v>
      </c>
      <c r="BQ41" s="34"/>
      <c r="BR41" s="34">
        <f t="shared" si="22"/>
        <v>10.829999879999999</v>
      </c>
      <c r="BS41" s="34"/>
      <c r="BT41" s="34"/>
      <c r="BU41" s="34">
        <f t="shared" si="17"/>
        <v>10.829999879999999</v>
      </c>
      <c r="BV41" s="34"/>
      <c r="BW41" s="34"/>
    </row>
    <row r="42" spans="1:75" ht="172.5" customHeight="1" x14ac:dyDescent="0.2">
      <c r="A42" s="18" t="s">
        <v>196</v>
      </c>
      <c r="B42" s="22" t="s">
        <v>175</v>
      </c>
      <c r="C42" s="22" t="s">
        <v>397</v>
      </c>
      <c r="D42" s="23" t="s">
        <v>178</v>
      </c>
      <c r="E42" s="23">
        <v>2018</v>
      </c>
      <c r="F42" s="23"/>
      <c r="G42" s="23">
        <v>2018</v>
      </c>
      <c r="H42" s="23" t="s">
        <v>119</v>
      </c>
      <c r="I42" s="23" t="s">
        <v>119</v>
      </c>
      <c r="J42" s="23" t="s">
        <v>119</v>
      </c>
      <c r="K42" s="23" t="s">
        <v>119</v>
      </c>
      <c r="L42" s="23" t="s">
        <v>119</v>
      </c>
      <c r="M42" s="23" t="s">
        <v>119</v>
      </c>
      <c r="N42" s="23" t="s">
        <v>119</v>
      </c>
      <c r="O42" s="27"/>
      <c r="P42" s="27"/>
      <c r="Q42" s="27"/>
      <c r="R42" s="27"/>
      <c r="S42" s="27"/>
      <c r="T42" s="34">
        <v>0</v>
      </c>
      <c r="U42" s="34">
        <f>BR42</f>
        <v>11.300224999999999</v>
      </c>
      <c r="V42" s="34">
        <f t="shared" si="4"/>
        <v>0</v>
      </c>
      <c r="W42" s="34">
        <v>0</v>
      </c>
      <c r="X42" s="34">
        <f>U42</f>
        <v>11.300224999999999</v>
      </c>
      <c r="Y42" s="34" t="s">
        <v>119</v>
      </c>
      <c r="Z42" s="34" t="s">
        <v>119</v>
      </c>
      <c r="AA42" s="34" t="s">
        <v>119</v>
      </c>
      <c r="AB42" s="34" t="s">
        <v>119</v>
      </c>
      <c r="AC42" s="34" t="s">
        <v>119</v>
      </c>
      <c r="AD42" s="34" t="s">
        <v>119</v>
      </c>
      <c r="AE42" s="34" t="s">
        <v>119</v>
      </c>
      <c r="AF42" s="34" t="s">
        <v>119</v>
      </c>
      <c r="AG42" s="34" t="s">
        <v>119</v>
      </c>
      <c r="AH42" s="34" t="s">
        <v>119</v>
      </c>
      <c r="AI42" s="34">
        <v>0</v>
      </c>
      <c r="AJ42" s="34">
        <v>0</v>
      </c>
      <c r="AK42" s="34">
        <v>0</v>
      </c>
      <c r="AL42" s="34">
        <v>0</v>
      </c>
      <c r="AM42" s="34">
        <f t="shared" si="23"/>
        <v>0</v>
      </c>
      <c r="AN42" s="34">
        <f t="shared" si="5"/>
        <v>0</v>
      </c>
      <c r="AO42" s="34">
        <f t="shared" si="5"/>
        <v>0</v>
      </c>
      <c r="AP42" s="34">
        <f t="shared" si="6"/>
        <v>0</v>
      </c>
      <c r="AQ42" s="34">
        <f t="shared" ref="AQ42" si="24">SUM(AQ43:AQ59)</f>
        <v>0</v>
      </c>
      <c r="AR42" s="34">
        <f t="shared" ref="AR42" si="25">SUM(AR43:AR59)</f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f t="shared" si="12"/>
        <v>0</v>
      </c>
      <c r="AX42" s="34">
        <v>11.300224999999999</v>
      </c>
      <c r="AY42" s="34"/>
      <c r="AZ42" s="34"/>
      <c r="BA42" s="34">
        <f>AX42</f>
        <v>11.300224999999999</v>
      </c>
      <c r="BB42" s="34"/>
      <c r="BC42" s="34">
        <v>0</v>
      </c>
      <c r="BD42" s="34"/>
      <c r="BE42" s="34"/>
      <c r="BF42" s="34"/>
      <c r="BG42" s="34"/>
      <c r="BH42" s="34">
        <f t="shared" si="14"/>
        <v>0</v>
      </c>
      <c r="BI42" s="34"/>
      <c r="BJ42" s="34"/>
      <c r="BK42" s="34">
        <f t="shared" si="15"/>
        <v>0</v>
      </c>
      <c r="BL42" s="34"/>
      <c r="BM42" s="34">
        <f t="shared" si="21"/>
        <v>0</v>
      </c>
      <c r="BN42" s="34"/>
      <c r="BO42" s="34"/>
      <c r="BP42" s="34">
        <f t="shared" si="16"/>
        <v>0</v>
      </c>
      <c r="BQ42" s="34"/>
      <c r="BR42" s="34">
        <f>AN42+AX42+BH42</f>
        <v>11.300224999999999</v>
      </c>
      <c r="BS42" s="34"/>
      <c r="BT42" s="34"/>
      <c r="BU42" s="34">
        <f t="shared" si="17"/>
        <v>11.300224999999999</v>
      </c>
      <c r="BV42" s="34"/>
      <c r="BW42" s="82" t="s">
        <v>405</v>
      </c>
    </row>
    <row r="43" spans="1:75" s="112" customFormat="1" ht="114.75" x14ac:dyDescent="0.2">
      <c r="A43" s="107" t="s">
        <v>196</v>
      </c>
      <c r="B43" s="108" t="s">
        <v>176</v>
      </c>
      <c r="C43" s="108" t="s">
        <v>399</v>
      </c>
      <c r="D43" s="109" t="s">
        <v>178</v>
      </c>
      <c r="E43" s="109">
        <v>2018</v>
      </c>
      <c r="F43" s="109"/>
      <c r="G43" s="109">
        <v>2018</v>
      </c>
      <c r="H43" s="116"/>
      <c r="I43" s="115"/>
      <c r="J43" s="116"/>
      <c r="K43" s="115">
        <f>L43</f>
        <v>0.93054999999999999</v>
      </c>
      <c r="L43" s="115">
        <f>U43</f>
        <v>0.93054999999999999</v>
      </c>
      <c r="M43" s="116"/>
      <c r="N43" s="116"/>
      <c r="O43" s="116"/>
      <c r="P43" s="116"/>
      <c r="Q43" s="116"/>
      <c r="R43" s="116"/>
      <c r="S43" s="116"/>
      <c r="T43" s="110">
        <v>0</v>
      </c>
      <c r="U43" s="110">
        <f t="shared" si="9"/>
        <v>0.93054999999999999</v>
      </c>
      <c r="V43" s="110">
        <f t="shared" si="4"/>
        <v>0</v>
      </c>
      <c r="W43" s="110">
        <v>0</v>
      </c>
      <c r="X43" s="110">
        <f t="shared" si="10"/>
        <v>0.93054999999999999</v>
      </c>
      <c r="Y43" s="110" t="s">
        <v>119</v>
      </c>
      <c r="Z43" s="110" t="s">
        <v>119</v>
      </c>
      <c r="AA43" s="110" t="s">
        <v>119</v>
      </c>
      <c r="AB43" s="110" t="s">
        <v>119</v>
      </c>
      <c r="AC43" s="110" t="s">
        <v>119</v>
      </c>
      <c r="AD43" s="110" t="s">
        <v>119</v>
      </c>
      <c r="AE43" s="110" t="s">
        <v>119</v>
      </c>
      <c r="AF43" s="110" t="s">
        <v>119</v>
      </c>
      <c r="AG43" s="110" t="s">
        <v>119</v>
      </c>
      <c r="AH43" s="110" t="s">
        <v>119</v>
      </c>
      <c r="AI43" s="110">
        <v>0</v>
      </c>
      <c r="AJ43" s="110">
        <v>0</v>
      </c>
      <c r="AK43" s="110">
        <v>0</v>
      </c>
      <c r="AL43" s="110">
        <v>0</v>
      </c>
      <c r="AM43" s="110">
        <f t="shared" si="23"/>
        <v>0</v>
      </c>
      <c r="AN43" s="110">
        <f t="shared" ref="AN43:AN45" si="26">SUM(AN44:AN60)</f>
        <v>0</v>
      </c>
      <c r="AO43" s="110">
        <f t="shared" ref="AO43:AO45" si="27">SUM(AO44:AO60)</f>
        <v>0</v>
      </c>
      <c r="AP43" s="110">
        <f t="shared" ref="AP43:AP45" si="28">SUM(AP44:AP60)</f>
        <v>0</v>
      </c>
      <c r="AQ43" s="110">
        <f t="shared" ref="AQ43:AQ45" si="29">SUM(AQ44:AQ60)</f>
        <v>0</v>
      </c>
      <c r="AR43" s="110">
        <f t="shared" ref="AR43:AR45" si="30">SUM(AR44:AR60)</f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f t="shared" si="12"/>
        <v>0</v>
      </c>
      <c r="AX43" s="110">
        <f>'[2]1.1.'!$HN$39</f>
        <v>0.93054999999999999</v>
      </c>
      <c r="AY43" s="110"/>
      <c r="AZ43" s="110"/>
      <c r="BA43" s="110">
        <f>AX43</f>
        <v>0.93054999999999999</v>
      </c>
      <c r="BB43" s="110"/>
      <c r="BC43" s="110">
        <v>0</v>
      </c>
      <c r="BD43" s="110"/>
      <c r="BE43" s="110"/>
      <c r="BF43" s="110"/>
      <c r="BG43" s="110"/>
      <c r="BH43" s="110">
        <f t="shared" si="14"/>
        <v>0</v>
      </c>
      <c r="BI43" s="110"/>
      <c r="BJ43" s="110"/>
      <c r="BK43" s="110">
        <f t="shared" si="15"/>
        <v>0</v>
      </c>
      <c r="BL43" s="110"/>
      <c r="BM43" s="110">
        <f t="shared" si="21"/>
        <v>0</v>
      </c>
      <c r="BN43" s="110"/>
      <c r="BO43" s="110"/>
      <c r="BP43" s="110">
        <f t="shared" si="16"/>
        <v>0</v>
      </c>
      <c r="BQ43" s="110"/>
      <c r="BR43" s="110">
        <f t="shared" si="22"/>
        <v>0.93054999999999999</v>
      </c>
      <c r="BS43" s="110"/>
      <c r="BT43" s="110"/>
      <c r="BU43" s="110">
        <f t="shared" si="17"/>
        <v>0.93054999999999999</v>
      </c>
      <c r="BV43" s="110"/>
      <c r="BW43" s="117" t="s">
        <v>406</v>
      </c>
    </row>
    <row r="44" spans="1:75" ht="53.25" customHeight="1" x14ac:dyDescent="0.2">
      <c r="A44" s="56" t="s">
        <v>196</v>
      </c>
      <c r="B44" s="93" t="s">
        <v>177</v>
      </c>
      <c r="C44" s="90" t="s">
        <v>396</v>
      </c>
      <c r="D44" s="91" t="s">
        <v>178</v>
      </c>
      <c r="E44" s="91">
        <v>2018</v>
      </c>
      <c r="F44" s="91"/>
      <c r="G44" s="91">
        <v>2018</v>
      </c>
      <c r="H44" s="91" t="s">
        <v>119</v>
      </c>
      <c r="I44" s="91" t="s">
        <v>119</v>
      </c>
      <c r="J44" s="91" t="s">
        <v>119</v>
      </c>
      <c r="K44" s="91" t="s">
        <v>119</v>
      </c>
      <c r="L44" s="91" t="s">
        <v>119</v>
      </c>
      <c r="M44" s="91" t="s">
        <v>119</v>
      </c>
      <c r="N44" s="91" t="s">
        <v>119</v>
      </c>
      <c r="O44" s="92"/>
      <c r="P44" s="92"/>
      <c r="Q44" s="92"/>
      <c r="R44" s="92"/>
      <c r="S44" s="92"/>
      <c r="T44" s="51">
        <v>0</v>
      </c>
      <c r="U44" s="51">
        <f>BR44</f>
        <v>184.27918167000001</v>
      </c>
      <c r="V44" s="51">
        <f t="shared" ref="V44:V45" si="31">SUM(V45:V61)</f>
        <v>0</v>
      </c>
      <c r="W44" s="51">
        <v>0</v>
      </c>
      <c r="X44" s="51">
        <f t="shared" si="10"/>
        <v>184.27918167000001</v>
      </c>
      <c r="Y44" s="51" t="s">
        <v>119</v>
      </c>
      <c r="Z44" s="51" t="s">
        <v>119</v>
      </c>
      <c r="AA44" s="51" t="s">
        <v>119</v>
      </c>
      <c r="AB44" s="51" t="s">
        <v>119</v>
      </c>
      <c r="AC44" s="51" t="s">
        <v>119</v>
      </c>
      <c r="AD44" s="51" t="s">
        <v>119</v>
      </c>
      <c r="AE44" s="51" t="s">
        <v>119</v>
      </c>
      <c r="AF44" s="51" t="s">
        <v>119</v>
      </c>
      <c r="AG44" s="51" t="s">
        <v>119</v>
      </c>
      <c r="AH44" s="51" t="s">
        <v>119</v>
      </c>
      <c r="AI44" s="51">
        <v>0</v>
      </c>
      <c r="AJ44" s="51">
        <v>0</v>
      </c>
      <c r="AK44" s="51">
        <v>0</v>
      </c>
      <c r="AL44" s="51">
        <v>0</v>
      </c>
      <c r="AM44" s="51">
        <f t="shared" si="23"/>
        <v>0</v>
      </c>
      <c r="AN44" s="51">
        <f t="shared" si="26"/>
        <v>0</v>
      </c>
      <c r="AO44" s="51">
        <f t="shared" si="27"/>
        <v>0</v>
      </c>
      <c r="AP44" s="51">
        <f t="shared" si="28"/>
        <v>0</v>
      </c>
      <c r="AQ44" s="51">
        <f t="shared" si="29"/>
        <v>0</v>
      </c>
      <c r="AR44" s="51">
        <f t="shared" si="30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f t="shared" si="12"/>
        <v>0</v>
      </c>
      <c r="AX44" s="51">
        <v>184.27918167000001</v>
      </c>
      <c r="AY44" s="51"/>
      <c r="AZ44" s="51"/>
      <c r="BA44" s="51">
        <f>AX44</f>
        <v>184.27918167000001</v>
      </c>
      <c r="BB44" s="51"/>
      <c r="BC44" s="51">
        <v>0</v>
      </c>
      <c r="BD44" s="51"/>
      <c r="BE44" s="51"/>
      <c r="BF44" s="51"/>
      <c r="BG44" s="51"/>
      <c r="BH44" s="51">
        <f t="shared" si="14"/>
        <v>0</v>
      </c>
      <c r="BI44" s="51"/>
      <c r="BJ44" s="51"/>
      <c r="BK44" s="51">
        <f t="shared" si="15"/>
        <v>0</v>
      </c>
      <c r="BL44" s="51"/>
      <c r="BM44" s="51">
        <f t="shared" si="21"/>
        <v>0</v>
      </c>
      <c r="BN44" s="51"/>
      <c r="BO44" s="51"/>
      <c r="BP44" s="51">
        <f t="shared" si="16"/>
        <v>0</v>
      </c>
      <c r="BQ44" s="51"/>
      <c r="BR44" s="51">
        <f t="shared" si="22"/>
        <v>184.27918167000001</v>
      </c>
      <c r="BS44" s="51"/>
      <c r="BT44" s="51"/>
      <c r="BU44" s="51">
        <f t="shared" si="17"/>
        <v>184.27918167000001</v>
      </c>
      <c r="BV44" s="51"/>
      <c r="BW44" s="51"/>
    </row>
    <row r="45" spans="1:75" s="112" customFormat="1" ht="89.25" x14ac:dyDescent="0.2">
      <c r="A45" s="107" t="s">
        <v>196</v>
      </c>
      <c r="B45" s="108" t="s">
        <v>409</v>
      </c>
      <c r="C45" s="108" t="s">
        <v>398</v>
      </c>
      <c r="D45" s="109" t="s">
        <v>178</v>
      </c>
      <c r="E45" s="109">
        <v>2018</v>
      </c>
      <c r="F45" s="109"/>
      <c r="G45" s="109">
        <v>2018</v>
      </c>
      <c r="H45" s="109" t="s">
        <v>119</v>
      </c>
      <c r="I45" s="109" t="s">
        <v>119</v>
      </c>
      <c r="J45" s="109" t="s">
        <v>119</v>
      </c>
      <c r="K45" s="109" t="s">
        <v>119</v>
      </c>
      <c r="L45" s="109" t="s">
        <v>119</v>
      </c>
      <c r="M45" s="109" t="s">
        <v>119</v>
      </c>
      <c r="N45" s="109" t="s">
        <v>119</v>
      </c>
      <c r="O45" s="116"/>
      <c r="P45" s="116"/>
      <c r="Q45" s="116"/>
      <c r="R45" s="116"/>
      <c r="S45" s="116"/>
      <c r="T45" s="110">
        <v>0</v>
      </c>
      <c r="U45" s="110">
        <f t="shared" si="9"/>
        <v>2.7029518400000003</v>
      </c>
      <c r="V45" s="110">
        <f t="shared" si="31"/>
        <v>0</v>
      </c>
      <c r="W45" s="110">
        <v>0</v>
      </c>
      <c r="X45" s="110">
        <f t="shared" si="10"/>
        <v>2.7029518400000003</v>
      </c>
      <c r="Y45" s="110" t="s">
        <v>119</v>
      </c>
      <c r="Z45" s="110" t="s">
        <v>119</v>
      </c>
      <c r="AA45" s="110" t="s">
        <v>119</v>
      </c>
      <c r="AB45" s="110" t="s">
        <v>119</v>
      </c>
      <c r="AC45" s="110" t="s">
        <v>119</v>
      </c>
      <c r="AD45" s="110" t="s">
        <v>119</v>
      </c>
      <c r="AE45" s="110" t="s">
        <v>119</v>
      </c>
      <c r="AF45" s="110" t="s">
        <v>119</v>
      </c>
      <c r="AG45" s="110" t="s">
        <v>119</v>
      </c>
      <c r="AH45" s="110" t="s">
        <v>119</v>
      </c>
      <c r="AI45" s="110">
        <v>0</v>
      </c>
      <c r="AJ45" s="110">
        <v>0</v>
      </c>
      <c r="AK45" s="110">
        <v>0</v>
      </c>
      <c r="AL45" s="110">
        <v>0</v>
      </c>
      <c r="AM45" s="110">
        <f t="shared" si="23"/>
        <v>0</v>
      </c>
      <c r="AN45" s="110">
        <f t="shared" si="26"/>
        <v>0</v>
      </c>
      <c r="AO45" s="110">
        <f t="shared" si="27"/>
        <v>0</v>
      </c>
      <c r="AP45" s="110">
        <f t="shared" si="28"/>
        <v>0</v>
      </c>
      <c r="AQ45" s="110">
        <f t="shared" si="29"/>
        <v>0</v>
      </c>
      <c r="AR45" s="110">
        <f t="shared" si="30"/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f t="shared" si="12"/>
        <v>0</v>
      </c>
      <c r="AX45" s="110">
        <f>[1]СВОД!$Q$24/1000*1.18</f>
        <v>2.7029518400000003</v>
      </c>
      <c r="AY45" s="110"/>
      <c r="AZ45" s="110"/>
      <c r="BA45" s="110">
        <f>AX45</f>
        <v>2.7029518400000003</v>
      </c>
      <c r="BB45" s="110"/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/>
      <c r="BJ45" s="110"/>
      <c r="BK45" s="110"/>
      <c r="BL45" s="110"/>
      <c r="BM45" s="110">
        <f t="shared" si="21"/>
        <v>0</v>
      </c>
      <c r="BN45" s="110"/>
      <c r="BO45" s="110"/>
      <c r="BP45" s="110">
        <f t="shared" si="16"/>
        <v>0</v>
      </c>
      <c r="BQ45" s="110"/>
      <c r="BR45" s="110">
        <f t="shared" si="22"/>
        <v>2.7029518400000003</v>
      </c>
      <c r="BS45" s="110"/>
      <c r="BT45" s="110"/>
      <c r="BU45" s="110">
        <f t="shared" si="17"/>
        <v>2.7029518400000003</v>
      </c>
      <c r="BV45" s="110"/>
      <c r="BW45" s="118" t="s">
        <v>413</v>
      </c>
    </row>
    <row r="47" spans="1:75" x14ac:dyDescent="0.2"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>
        <f t="shared" ref="BS47:BV47" si="32">SUM(BS29:BS44)</f>
        <v>0</v>
      </c>
      <c r="BT47" s="31">
        <f t="shared" si="32"/>
        <v>0</v>
      </c>
      <c r="BU47" s="31">
        <f t="shared" si="32"/>
        <v>594.22442982999996</v>
      </c>
      <c r="BV47" s="31">
        <f t="shared" si="32"/>
        <v>0</v>
      </c>
    </row>
  </sheetData>
  <mergeCells count="39">
    <mergeCell ref="AD17:AH17"/>
    <mergeCell ref="N15:N18"/>
    <mergeCell ref="H15:M16"/>
    <mergeCell ref="AS16:AW16"/>
    <mergeCell ref="AX16:BB16"/>
    <mergeCell ref="H17:J17"/>
    <mergeCell ref="K17:M17"/>
    <mergeCell ref="P17:Q17"/>
    <mergeCell ref="R17:S17"/>
    <mergeCell ref="Y17:AC17"/>
    <mergeCell ref="AI15:BV15"/>
    <mergeCell ref="AI16:AM16"/>
    <mergeCell ref="AN16:AR16"/>
    <mergeCell ref="BR16:BV17"/>
    <mergeCell ref="BW15:BW18"/>
    <mergeCell ref="BC16:BG16"/>
    <mergeCell ref="BH16:BL16"/>
    <mergeCell ref="BM16:BQ16"/>
    <mergeCell ref="AN17:AR17"/>
    <mergeCell ref="AS17:AW17"/>
    <mergeCell ref="AX17:BB17"/>
    <mergeCell ref="BC17:BG17"/>
    <mergeCell ref="BH17:BL17"/>
    <mergeCell ref="A1:BW1"/>
    <mergeCell ref="A2:BW2"/>
    <mergeCell ref="A3:BW3"/>
    <mergeCell ref="F15:G17"/>
    <mergeCell ref="E15:E18"/>
    <mergeCell ref="D15:D18"/>
    <mergeCell ref="C15:C18"/>
    <mergeCell ref="B15:B18"/>
    <mergeCell ref="A15:A18"/>
    <mergeCell ref="BM17:BQ17"/>
    <mergeCell ref="Y15:AH16"/>
    <mergeCell ref="V15:X17"/>
    <mergeCell ref="T15:U17"/>
    <mergeCell ref="P15:S16"/>
    <mergeCell ref="O15:O18"/>
    <mergeCell ref="AI17:AM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="70" zoomScaleNormal="70" workbookViewId="0">
      <selection activeCell="P19" sqref="P19"/>
    </sheetView>
  </sheetViews>
  <sheetFormatPr defaultRowHeight="12.75" outlineLevelRow="1" outlineLevelCol="1" x14ac:dyDescent="0.2"/>
  <cols>
    <col min="1" max="1" width="11.7109375" style="42" customWidth="1"/>
    <col min="2" max="2" width="27" style="95" customWidth="1"/>
    <col min="3" max="3" width="14.5703125" style="42" customWidth="1"/>
    <col min="4" max="4" width="12.28515625" style="42" customWidth="1"/>
    <col min="5" max="5" width="12.42578125" style="42" customWidth="1"/>
    <col min="6" max="6" width="9.140625" style="42"/>
    <col min="7" max="7" width="16.85546875" style="42" customWidth="1"/>
    <col min="8" max="8" width="9.140625" style="42"/>
    <col min="9" max="9" width="18.28515625" style="42" customWidth="1"/>
    <col min="10" max="10" width="15.7109375" style="42" hidden="1" customWidth="1" outlineLevel="1"/>
    <col min="11" max="11" width="9.140625" style="42" collapsed="1"/>
    <col min="12" max="12" width="11.7109375" style="42" customWidth="1"/>
    <col min="13" max="26" width="9.140625" style="42"/>
    <col min="27" max="28" width="0" style="42" hidden="1" customWidth="1" outlineLevel="1"/>
    <col min="29" max="29" width="9.140625" style="42" collapsed="1"/>
    <col min="30" max="31" width="9.140625" style="42"/>
    <col min="32" max="32" width="13" style="42" bestFit="1" customWidth="1"/>
    <col min="33" max="36" width="9.140625" style="42"/>
    <col min="37" max="37" width="47.85546875" style="42" customWidth="1"/>
    <col min="38" max="16384" width="9.140625" style="42"/>
  </cols>
  <sheetData>
    <row r="1" spans="1:37" x14ac:dyDescent="0.2">
      <c r="A1" s="120" t="s">
        <v>197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7" x14ac:dyDescent="0.2">
      <c r="A4" s="41"/>
    </row>
    <row r="5" spans="1:37" x14ac:dyDescent="0.2">
      <c r="A5" s="103" t="s">
        <v>198</v>
      </c>
      <c r="B5" s="103"/>
      <c r="C5" s="48"/>
    </row>
    <row r="6" spans="1:37" x14ac:dyDescent="0.2">
      <c r="A6" s="103" t="s">
        <v>122</v>
      </c>
      <c r="B6" s="103"/>
      <c r="C6" s="48"/>
    </row>
    <row r="7" spans="1:37" x14ac:dyDescent="0.2">
      <c r="A7" s="95"/>
    </row>
    <row r="8" spans="1:37" x14ac:dyDescent="0.2">
      <c r="A8" s="95" t="s">
        <v>76</v>
      </c>
    </row>
    <row r="9" spans="1:37" x14ac:dyDescent="0.2">
      <c r="A9" s="95"/>
    </row>
    <row r="10" spans="1:37" x14ac:dyDescent="0.2">
      <c r="A10" s="95" t="s">
        <v>77</v>
      </c>
    </row>
    <row r="11" spans="1:37" x14ac:dyDescent="0.2">
      <c r="A11" s="95"/>
    </row>
    <row r="12" spans="1:37" x14ac:dyDescent="0.2">
      <c r="A12" s="95" t="s">
        <v>4</v>
      </c>
    </row>
    <row r="13" spans="1:37" x14ac:dyDescent="0.2">
      <c r="A13" s="95" t="s">
        <v>205</v>
      </c>
    </row>
    <row r="14" spans="1:37" ht="13.5" thickBot="1" x14ac:dyDescent="0.25">
      <c r="A14" s="43"/>
    </row>
    <row r="15" spans="1:37" ht="13.5" thickBot="1" x14ac:dyDescent="0.25">
      <c r="A15" s="129" t="s">
        <v>5</v>
      </c>
      <c r="B15" s="129" t="s">
        <v>45</v>
      </c>
      <c r="C15" s="129" t="s">
        <v>7</v>
      </c>
      <c r="D15" s="129" t="s">
        <v>19</v>
      </c>
      <c r="E15" s="129" t="s">
        <v>20</v>
      </c>
      <c r="F15" s="125" t="s">
        <v>46</v>
      </c>
      <c r="G15" s="126"/>
      <c r="H15" s="125" t="s">
        <v>199</v>
      </c>
      <c r="I15" s="126"/>
      <c r="J15" s="129" t="s">
        <v>213</v>
      </c>
      <c r="K15" s="132" t="s">
        <v>47</v>
      </c>
      <c r="L15" s="133"/>
      <c r="M15" s="133"/>
      <c r="N15" s="133"/>
      <c r="O15" s="133"/>
      <c r="P15" s="133"/>
      <c r="Q15" s="133"/>
      <c r="R15" s="133"/>
      <c r="S15" s="133"/>
      <c r="T15" s="134"/>
      <c r="U15" s="132" t="s">
        <v>200</v>
      </c>
      <c r="V15" s="133"/>
      <c r="W15" s="133"/>
      <c r="X15" s="133"/>
      <c r="Y15" s="133"/>
      <c r="Z15" s="134"/>
      <c r="AA15" s="125" t="s">
        <v>214</v>
      </c>
      <c r="AB15" s="126"/>
      <c r="AC15" s="132" t="s">
        <v>48</v>
      </c>
      <c r="AD15" s="133"/>
      <c r="AE15" s="133"/>
      <c r="AF15" s="133"/>
      <c r="AG15" s="133"/>
      <c r="AH15" s="133"/>
      <c r="AI15" s="133"/>
      <c r="AJ15" s="134"/>
      <c r="AK15" s="129" t="s">
        <v>31</v>
      </c>
    </row>
    <row r="16" spans="1:37" ht="135" customHeight="1" thickBot="1" x14ac:dyDescent="0.25">
      <c r="A16" s="130"/>
      <c r="B16" s="130"/>
      <c r="C16" s="130"/>
      <c r="D16" s="130"/>
      <c r="E16" s="130"/>
      <c r="F16" s="127"/>
      <c r="G16" s="128"/>
      <c r="H16" s="127"/>
      <c r="I16" s="128"/>
      <c r="J16" s="130"/>
      <c r="K16" s="132" t="s">
        <v>18</v>
      </c>
      <c r="L16" s="133"/>
      <c r="M16" s="133"/>
      <c r="N16" s="133"/>
      <c r="O16" s="134"/>
      <c r="P16" s="132" t="s">
        <v>24</v>
      </c>
      <c r="Q16" s="133"/>
      <c r="R16" s="133"/>
      <c r="S16" s="133"/>
      <c r="T16" s="134"/>
      <c r="U16" s="132" t="s">
        <v>34</v>
      </c>
      <c r="V16" s="134"/>
      <c r="W16" s="132" t="s">
        <v>206</v>
      </c>
      <c r="X16" s="134"/>
      <c r="Y16" s="132" t="s">
        <v>207</v>
      </c>
      <c r="Z16" s="134"/>
      <c r="AA16" s="127"/>
      <c r="AB16" s="128"/>
      <c r="AC16" s="132" t="s">
        <v>55</v>
      </c>
      <c r="AD16" s="134"/>
      <c r="AE16" s="132">
        <v>2018</v>
      </c>
      <c r="AF16" s="134"/>
      <c r="AG16" s="132">
        <v>2019</v>
      </c>
      <c r="AH16" s="134"/>
      <c r="AI16" s="129" t="s">
        <v>201</v>
      </c>
      <c r="AJ16" s="129" t="s">
        <v>49</v>
      </c>
      <c r="AK16" s="130"/>
    </row>
    <row r="17" spans="1:37" ht="102.75" thickBot="1" x14ac:dyDescent="0.25">
      <c r="A17" s="131"/>
      <c r="B17" s="131"/>
      <c r="C17" s="131"/>
      <c r="D17" s="131"/>
      <c r="E17" s="131"/>
      <c r="F17" s="44" t="s">
        <v>18</v>
      </c>
      <c r="G17" s="44" t="s">
        <v>24</v>
      </c>
      <c r="H17" s="44" t="s">
        <v>18</v>
      </c>
      <c r="I17" s="44" t="s">
        <v>24</v>
      </c>
      <c r="J17" s="131"/>
      <c r="K17" s="44" t="s">
        <v>50</v>
      </c>
      <c r="L17" s="44" t="s">
        <v>51</v>
      </c>
      <c r="M17" s="44" t="s">
        <v>52</v>
      </c>
      <c r="N17" s="44" t="s">
        <v>53</v>
      </c>
      <c r="O17" s="44" t="s">
        <v>54</v>
      </c>
      <c r="P17" s="44" t="s">
        <v>50</v>
      </c>
      <c r="Q17" s="44" t="s">
        <v>51</v>
      </c>
      <c r="R17" s="44" t="s">
        <v>52</v>
      </c>
      <c r="S17" s="44" t="s">
        <v>53</v>
      </c>
      <c r="T17" s="44" t="s">
        <v>54</v>
      </c>
      <c r="U17" s="44" t="s">
        <v>202</v>
      </c>
      <c r="V17" s="44" t="s">
        <v>203</v>
      </c>
      <c r="W17" s="44" t="s">
        <v>202</v>
      </c>
      <c r="X17" s="44" t="s">
        <v>203</v>
      </c>
      <c r="Y17" s="44" t="s">
        <v>202</v>
      </c>
      <c r="Z17" s="44" t="s">
        <v>203</v>
      </c>
      <c r="AA17" s="44" t="s">
        <v>215</v>
      </c>
      <c r="AB17" s="44" t="s">
        <v>217</v>
      </c>
      <c r="AC17" s="44" t="s">
        <v>215</v>
      </c>
      <c r="AD17" s="44" t="s">
        <v>216</v>
      </c>
      <c r="AE17" s="44" t="s">
        <v>215</v>
      </c>
      <c r="AF17" s="44" t="s">
        <v>216</v>
      </c>
      <c r="AG17" s="44" t="s">
        <v>215</v>
      </c>
      <c r="AH17" s="44" t="s">
        <v>216</v>
      </c>
      <c r="AI17" s="131"/>
      <c r="AJ17" s="131"/>
      <c r="AK17" s="131"/>
    </row>
    <row r="18" spans="1:37" x14ac:dyDescent="0.2">
      <c r="A18" s="45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  <c r="Q18" s="46">
        <v>17</v>
      </c>
      <c r="R18" s="46">
        <v>18</v>
      </c>
      <c r="S18" s="46">
        <v>19</v>
      </c>
      <c r="T18" s="46">
        <v>20</v>
      </c>
      <c r="U18" s="46">
        <v>21</v>
      </c>
      <c r="V18" s="46">
        <v>22</v>
      </c>
      <c r="W18" s="46">
        <v>23</v>
      </c>
      <c r="X18" s="46">
        <v>24</v>
      </c>
      <c r="Y18" s="46">
        <v>25</v>
      </c>
      <c r="Z18" s="46">
        <v>26</v>
      </c>
      <c r="AA18" s="46">
        <v>27</v>
      </c>
      <c r="AB18" s="46">
        <v>28</v>
      </c>
      <c r="AC18" s="47" t="s">
        <v>208</v>
      </c>
      <c r="AD18" s="46" t="s">
        <v>204</v>
      </c>
      <c r="AE18" s="47" t="s">
        <v>209</v>
      </c>
      <c r="AF18" s="47" t="s">
        <v>210</v>
      </c>
      <c r="AG18" s="47" t="s">
        <v>211</v>
      </c>
      <c r="AH18" s="47" t="s">
        <v>212</v>
      </c>
      <c r="AI18" s="46">
        <v>30</v>
      </c>
      <c r="AJ18" s="46">
        <v>31</v>
      </c>
      <c r="AK18" s="46">
        <v>32</v>
      </c>
    </row>
    <row r="19" spans="1:37" s="48" customFormat="1" ht="25.5" x14ac:dyDescent="0.2">
      <c r="A19" s="35">
        <v>0</v>
      </c>
      <c r="B19" s="36" t="s">
        <v>180</v>
      </c>
      <c r="C19" s="35" t="s">
        <v>193</v>
      </c>
      <c r="D19" s="35" t="s">
        <v>193</v>
      </c>
      <c r="E19" s="35">
        <v>2017</v>
      </c>
      <c r="F19" s="35">
        <v>2019</v>
      </c>
      <c r="G19" s="35">
        <v>2019</v>
      </c>
      <c r="H19" s="39">
        <f>H39+H40+H42</f>
        <v>9.9915253200000009</v>
      </c>
      <c r="I19" s="39">
        <f>I39+I40+I42</f>
        <v>10.780127014915255</v>
      </c>
      <c r="J19" s="39">
        <v>0</v>
      </c>
      <c r="K19" s="39">
        <f>L19+M19+N19+O19</f>
        <v>204.03390299999998</v>
      </c>
      <c r="L19" s="39">
        <v>0</v>
      </c>
      <c r="M19" s="39">
        <f>H19</f>
        <v>9.9915253200000009</v>
      </c>
      <c r="N19" s="39">
        <f>N25</f>
        <v>194.04237767999999</v>
      </c>
      <c r="O19" s="39">
        <v>0</v>
      </c>
      <c r="P19" s="39">
        <f>P25</f>
        <v>506.01261073728818</v>
      </c>
      <c r="Q19" s="39">
        <f t="shared" ref="Q19:T19" si="0">Q25</f>
        <v>0</v>
      </c>
      <c r="R19" s="39">
        <f t="shared" si="0"/>
        <v>12.347982947118645</v>
      </c>
      <c r="S19" s="39">
        <f t="shared" si="0"/>
        <v>493.6646277901695</v>
      </c>
      <c r="T19" s="39">
        <f t="shared" si="0"/>
        <v>0</v>
      </c>
      <c r="U19" s="39" t="s">
        <v>119</v>
      </c>
      <c r="V19" s="39">
        <v>0</v>
      </c>
      <c r="W19" s="39" t="s">
        <v>119</v>
      </c>
      <c r="X19" s="39">
        <f>K19</f>
        <v>204.03390299999998</v>
      </c>
      <c r="Y19" s="39" t="s">
        <v>119</v>
      </c>
      <c r="Z19" s="39">
        <f>P19</f>
        <v>506.01261073728818</v>
      </c>
      <c r="AA19" s="39">
        <v>0</v>
      </c>
      <c r="AB19" s="39">
        <v>0</v>
      </c>
      <c r="AC19" s="39">
        <f>AC25</f>
        <v>161.01694932000001</v>
      </c>
      <c r="AD19" s="39">
        <f t="shared" ref="AD19:AJ19" si="1">AD25</f>
        <v>161.01694932000001</v>
      </c>
      <c r="AE19" s="39">
        <f t="shared" si="1"/>
        <v>21.508476899999994</v>
      </c>
      <c r="AF19" s="39">
        <f t="shared" si="1"/>
        <v>323.48718463728818</v>
      </c>
      <c r="AG19" s="39">
        <f t="shared" si="1"/>
        <v>21.508476779999999</v>
      </c>
      <c r="AH19" s="39">
        <f t="shared" si="1"/>
        <v>21.508476779999999</v>
      </c>
      <c r="AI19" s="39">
        <f t="shared" si="1"/>
        <v>204.03390299999998</v>
      </c>
      <c r="AJ19" s="39">
        <f t="shared" si="1"/>
        <v>506.01261073728818</v>
      </c>
      <c r="AK19" s="38"/>
    </row>
    <row r="20" spans="1:37" ht="25.5" hidden="1" outlineLevel="1" x14ac:dyDescent="0.2">
      <c r="A20" s="18" t="s">
        <v>181</v>
      </c>
      <c r="B20" s="33" t="s">
        <v>182</v>
      </c>
      <c r="C20" s="18" t="s">
        <v>193</v>
      </c>
      <c r="D20" s="18" t="s">
        <v>193</v>
      </c>
      <c r="E20" s="18" t="s">
        <v>193</v>
      </c>
      <c r="F20" s="18" t="s">
        <v>193</v>
      </c>
      <c r="G20" s="18" t="s">
        <v>193</v>
      </c>
      <c r="H20" s="34" t="s">
        <v>193</v>
      </c>
      <c r="I20" s="34" t="str">
        <f t="shared" ref="I20:I44" si="2">H20</f>
        <v>-</v>
      </c>
      <c r="J20" s="34">
        <v>0</v>
      </c>
      <c r="K20" s="34">
        <v>0</v>
      </c>
      <c r="L20" s="34" t="s">
        <v>193</v>
      </c>
      <c r="M20" s="34" t="str">
        <f t="shared" ref="M20:M40" si="3">H20</f>
        <v>-</v>
      </c>
      <c r="N20" s="34" t="s">
        <v>193</v>
      </c>
      <c r="O20" s="34" t="s">
        <v>193</v>
      </c>
      <c r="P20" s="34">
        <v>0</v>
      </c>
      <c r="Q20" s="34" t="s">
        <v>193</v>
      </c>
      <c r="R20" s="34" t="s">
        <v>193</v>
      </c>
      <c r="S20" s="34" t="s">
        <v>193</v>
      </c>
      <c r="T20" s="34" t="s">
        <v>193</v>
      </c>
      <c r="U20" s="34" t="s">
        <v>119</v>
      </c>
      <c r="V20" s="34">
        <v>0</v>
      </c>
      <c r="W20" s="34" t="s">
        <v>119</v>
      </c>
      <c r="X20" s="34">
        <f t="shared" ref="X20:X44" si="4">K20</f>
        <v>0</v>
      </c>
      <c r="Y20" s="34" t="s">
        <v>119</v>
      </c>
      <c r="Z20" s="34">
        <f t="shared" ref="Z20:Z44" si="5">P20</f>
        <v>0</v>
      </c>
      <c r="AA20" s="34">
        <v>0</v>
      </c>
      <c r="AB20" s="34">
        <v>0</v>
      </c>
      <c r="AC20" s="34" t="s">
        <v>193</v>
      </c>
      <c r="AD20" s="34" t="s">
        <v>193</v>
      </c>
      <c r="AE20" s="34" t="s">
        <v>193</v>
      </c>
      <c r="AF20" s="34" t="s">
        <v>193</v>
      </c>
      <c r="AG20" s="34" t="s">
        <v>193</v>
      </c>
      <c r="AH20" s="34" t="s">
        <v>193</v>
      </c>
      <c r="AI20" s="34" t="s">
        <v>193</v>
      </c>
      <c r="AJ20" s="34" t="s">
        <v>193</v>
      </c>
      <c r="AK20" s="24"/>
    </row>
    <row r="21" spans="1:37" ht="38.25" hidden="1" outlineLevel="1" x14ac:dyDescent="0.2">
      <c r="A21" s="18" t="s">
        <v>183</v>
      </c>
      <c r="B21" s="33" t="s">
        <v>184</v>
      </c>
      <c r="C21" s="18" t="s">
        <v>193</v>
      </c>
      <c r="D21" s="18" t="s">
        <v>193</v>
      </c>
      <c r="E21" s="18" t="s">
        <v>193</v>
      </c>
      <c r="F21" s="18" t="s">
        <v>193</v>
      </c>
      <c r="G21" s="18" t="s">
        <v>193</v>
      </c>
      <c r="H21" s="34" t="s">
        <v>193</v>
      </c>
      <c r="I21" s="34" t="str">
        <f t="shared" si="2"/>
        <v>-</v>
      </c>
      <c r="J21" s="34">
        <v>0</v>
      </c>
      <c r="K21" s="34">
        <v>0</v>
      </c>
      <c r="L21" s="34" t="s">
        <v>193</v>
      </c>
      <c r="M21" s="34" t="str">
        <f t="shared" si="3"/>
        <v>-</v>
      </c>
      <c r="N21" s="34" t="s">
        <v>193</v>
      </c>
      <c r="O21" s="34" t="s">
        <v>193</v>
      </c>
      <c r="P21" s="34">
        <v>0</v>
      </c>
      <c r="Q21" s="34" t="s">
        <v>193</v>
      </c>
      <c r="R21" s="34" t="s">
        <v>193</v>
      </c>
      <c r="S21" s="34" t="s">
        <v>193</v>
      </c>
      <c r="T21" s="34" t="s">
        <v>193</v>
      </c>
      <c r="U21" s="34" t="s">
        <v>119</v>
      </c>
      <c r="V21" s="34">
        <v>0</v>
      </c>
      <c r="W21" s="34" t="s">
        <v>119</v>
      </c>
      <c r="X21" s="34">
        <f t="shared" si="4"/>
        <v>0</v>
      </c>
      <c r="Y21" s="34" t="s">
        <v>119</v>
      </c>
      <c r="Z21" s="34">
        <f t="shared" si="5"/>
        <v>0</v>
      </c>
      <c r="AA21" s="34">
        <v>0</v>
      </c>
      <c r="AB21" s="34">
        <v>0</v>
      </c>
      <c r="AC21" s="34" t="s">
        <v>193</v>
      </c>
      <c r="AD21" s="34" t="s">
        <v>193</v>
      </c>
      <c r="AE21" s="34" t="s">
        <v>193</v>
      </c>
      <c r="AF21" s="34" t="s">
        <v>193</v>
      </c>
      <c r="AG21" s="34" t="s">
        <v>193</v>
      </c>
      <c r="AH21" s="34" t="s">
        <v>193</v>
      </c>
      <c r="AI21" s="34" t="s">
        <v>193</v>
      </c>
      <c r="AJ21" s="34" t="s">
        <v>193</v>
      </c>
      <c r="AK21" s="24"/>
    </row>
    <row r="22" spans="1:37" ht="76.5" hidden="1" outlineLevel="1" x14ac:dyDescent="0.2">
      <c r="A22" s="18" t="s">
        <v>185</v>
      </c>
      <c r="B22" s="33" t="s">
        <v>186</v>
      </c>
      <c r="C22" s="18" t="s">
        <v>193</v>
      </c>
      <c r="D22" s="18" t="s">
        <v>193</v>
      </c>
      <c r="E22" s="18" t="s">
        <v>193</v>
      </c>
      <c r="F22" s="18" t="s">
        <v>193</v>
      </c>
      <c r="G22" s="18" t="s">
        <v>193</v>
      </c>
      <c r="H22" s="34" t="s">
        <v>193</v>
      </c>
      <c r="I22" s="34" t="str">
        <f t="shared" si="2"/>
        <v>-</v>
      </c>
      <c r="J22" s="34">
        <v>0</v>
      </c>
      <c r="K22" s="34">
        <v>0</v>
      </c>
      <c r="L22" s="34" t="s">
        <v>193</v>
      </c>
      <c r="M22" s="34" t="str">
        <f t="shared" si="3"/>
        <v>-</v>
      </c>
      <c r="N22" s="34" t="s">
        <v>193</v>
      </c>
      <c r="O22" s="34" t="s">
        <v>193</v>
      </c>
      <c r="P22" s="34">
        <v>0</v>
      </c>
      <c r="Q22" s="34" t="s">
        <v>193</v>
      </c>
      <c r="R22" s="34" t="s">
        <v>193</v>
      </c>
      <c r="S22" s="34" t="s">
        <v>193</v>
      </c>
      <c r="T22" s="34" t="s">
        <v>193</v>
      </c>
      <c r="U22" s="34" t="s">
        <v>119</v>
      </c>
      <c r="V22" s="34">
        <v>0</v>
      </c>
      <c r="W22" s="34" t="s">
        <v>119</v>
      </c>
      <c r="X22" s="34">
        <f t="shared" si="4"/>
        <v>0</v>
      </c>
      <c r="Y22" s="34" t="s">
        <v>119</v>
      </c>
      <c r="Z22" s="34">
        <f t="shared" si="5"/>
        <v>0</v>
      </c>
      <c r="AA22" s="34">
        <v>0</v>
      </c>
      <c r="AB22" s="34">
        <v>0</v>
      </c>
      <c r="AC22" s="34" t="s">
        <v>193</v>
      </c>
      <c r="AD22" s="34" t="s">
        <v>193</v>
      </c>
      <c r="AE22" s="34" t="s">
        <v>193</v>
      </c>
      <c r="AF22" s="34" t="s">
        <v>193</v>
      </c>
      <c r="AG22" s="34" t="s">
        <v>193</v>
      </c>
      <c r="AH22" s="34" t="s">
        <v>193</v>
      </c>
      <c r="AI22" s="34" t="s">
        <v>193</v>
      </c>
      <c r="AJ22" s="34" t="s">
        <v>193</v>
      </c>
      <c r="AK22" s="24"/>
    </row>
    <row r="23" spans="1:37" ht="38.25" hidden="1" outlineLevel="1" x14ac:dyDescent="0.2">
      <c r="A23" s="18" t="s">
        <v>187</v>
      </c>
      <c r="B23" s="33" t="s">
        <v>188</v>
      </c>
      <c r="C23" s="18" t="s">
        <v>193</v>
      </c>
      <c r="D23" s="18" t="s">
        <v>193</v>
      </c>
      <c r="E23" s="18" t="s">
        <v>193</v>
      </c>
      <c r="F23" s="18" t="s">
        <v>193</v>
      </c>
      <c r="G23" s="18" t="s">
        <v>193</v>
      </c>
      <c r="H23" s="34" t="s">
        <v>193</v>
      </c>
      <c r="I23" s="34" t="str">
        <f t="shared" si="2"/>
        <v>-</v>
      </c>
      <c r="J23" s="34">
        <v>0</v>
      </c>
      <c r="K23" s="34">
        <v>0</v>
      </c>
      <c r="L23" s="34" t="s">
        <v>193</v>
      </c>
      <c r="M23" s="34" t="str">
        <f t="shared" si="3"/>
        <v>-</v>
      </c>
      <c r="N23" s="34" t="s">
        <v>193</v>
      </c>
      <c r="O23" s="34" t="s">
        <v>193</v>
      </c>
      <c r="P23" s="34">
        <v>0</v>
      </c>
      <c r="Q23" s="34" t="s">
        <v>193</v>
      </c>
      <c r="R23" s="34" t="s">
        <v>193</v>
      </c>
      <c r="S23" s="34" t="s">
        <v>193</v>
      </c>
      <c r="T23" s="34" t="s">
        <v>193</v>
      </c>
      <c r="U23" s="34" t="s">
        <v>119</v>
      </c>
      <c r="V23" s="34">
        <v>0</v>
      </c>
      <c r="W23" s="34" t="s">
        <v>119</v>
      </c>
      <c r="X23" s="34">
        <f t="shared" si="4"/>
        <v>0</v>
      </c>
      <c r="Y23" s="34" t="s">
        <v>119</v>
      </c>
      <c r="Z23" s="34">
        <f t="shared" si="5"/>
        <v>0</v>
      </c>
      <c r="AA23" s="34">
        <v>0</v>
      </c>
      <c r="AB23" s="34">
        <v>0</v>
      </c>
      <c r="AC23" s="34" t="s">
        <v>193</v>
      </c>
      <c r="AD23" s="34" t="s">
        <v>193</v>
      </c>
      <c r="AE23" s="34" t="s">
        <v>193</v>
      </c>
      <c r="AF23" s="34" t="s">
        <v>193</v>
      </c>
      <c r="AG23" s="34" t="s">
        <v>193</v>
      </c>
      <c r="AH23" s="34" t="s">
        <v>193</v>
      </c>
      <c r="AI23" s="34" t="s">
        <v>193</v>
      </c>
      <c r="AJ23" s="34" t="s">
        <v>193</v>
      </c>
      <c r="AK23" s="24"/>
    </row>
    <row r="24" spans="1:37" ht="51" hidden="1" outlineLevel="1" x14ac:dyDescent="0.2">
      <c r="A24" s="18" t="s">
        <v>189</v>
      </c>
      <c r="B24" s="33" t="s">
        <v>190</v>
      </c>
      <c r="C24" s="18" t="s">
        <v>193</v>
      </c>
      <c r="D24" s="18" t="s">
        <v>193</v>
      </c>
      <c r="E24" s="18" t="s">
        <v>193</v>
      </c>
      <c r="F24" s="18" t="s">
        <v>193</v>
      </c>
      <c r="G24" s="18" t="s">
        <v>193</v>
      </c>
      <c r="H24" s="34" t="s">
        <v>193</v>
      </c>
      <c r="I24" s="34" t="str">
        <f t="shared" si="2"/>
        <v>-</v>
      </c>
      <c r="J24" s="34">
        <v>0</v>
      </c>
      <c r="K24" s="34">
        <v>0</v>
      </c>
      <c r="L24" s="34" t="s">
        <v>193</v>
      </c>
      <c r="M24" s="34" t="str">
        <f t="shared" si="3"/>
        <v>-</v>
      </c>
      <c r="N24" s="34" t="s">
        <v>193</v>
      </c>
      <c r="O24" s="34" t="s">
        <v>193</v>
      </c>
      <c r="P24" s="34">
        <v>0</v>
      </c>
      <c r="Q24" s="34" t="s">
        <v>193</v>
      </c>
      <c r="R24" s="34" t="s">
        <v>193</v>
      </c>
      <c r="S24" s="34" t="s">
        <v>193</v>
      </c>
      <c r="T24" s="34" t="s">
        <v>193</v>
      </c>
      <c r="U24" s="34" t="s">
        <v>119</v>
      </c>
      <c r="V24" s="34">
        <v>0</v>
      </c>
      <c r="W24" s="34" t="s">
        <v>119</v>
      </c>
      <c r="X24" s="34">
        <f t="shared" si="4"/>
        <v>0</v>
      </c>
      <c r="Y24" s="34" t="s">
        <v>119</v>
      </c>
      <c r="Z24" s="34">
        <f t="shared" si="5"/>
        <v>0</v>
      </c>
      <c r="AA24" s="34">
        <v>0</v>
      </c>
      <c r="AB24" s="34">
        <v>0</v>
      </c>
      <c r="AC24" s="34" t="s">
        <v>193</v>
      </c>
      <c r="AD24" s="34" t="s">
        <v>193</v>
      </c>
      <c r="AE24" s="34" t="s">
        <v>193</v>
      </c>
      <c r="AF24" s="34" t="s">
        <v>193</v>
      </c>
      <c r="AG24" s="34" t="s">
        <v>193</v>
      </c>
      <c r="AH24" s="34" t="s">
        <v>193</v>
      </c>
      <c r="AI24" s="34" t="s">
        <v>193</v>
      </c>
      <c r="AJ24" s="34" t="s">
        <v>193</v>
      </c>
      <c r="AK24" s="24"/>
    </row>
    <row r="25" spans="1:37" ht="25.5" collapsed="1" x14ac:dyDescent="0.2">
      <c r="A25" s="18" t="s">
        <v>191</v>
      </c>
      <c r="B25" s="33" t="s">
        <v>192</v>
      </c>
      <c r="C25" s="18" t="s">
        <v>193</v>
      </c>
      <c r="D25" s="18" t="s">
        <v>193</v>
      </c>
      <c r="E25" s="18">
        <v>2017</v>
      </c>
      <c r="F25" s="18">
        <v>2019</v>
      </c>
      <c r="G25" s="18">
        <v>2019</v>
      </c>
      <c r="H25" s="34">
        <f>H19</f>
        <v>9.9915253200000009</v>
      </c>
      <c r="I25" s="34">
        <f>I19</f>
        <v>10.780127014915255</v>
      </c>
      <c r="J25" s="34">
        <v>0</v>
      </c>
      <c r="K25" s="34">
        <f>L25+M25+N25+O25</f>
        <v>204.03390299999998</v>
      </c>
      <c r="L25" s="34">
        <v>0</v>
      </c>
      <c r="M25" s="34">
        <f t="shared" si="3"/>
        <v>9.9915253200000009</v>
      </c>
      <c r="N25" s="34">
        <f>N26</f>
        <v>194.04237767999999</v>
      </c>
      <c r="O25" s="34">
        <v>0</v>
      </c>
      <c r="P25" s="34">
        <f>P26</f>
        <v>506.01261073728818</v>
      </c>
      <c r="Q25" s="34">
        <f t="shared" ref="Q25:T25" si="6">Q26</f>
        <v>0</v>
      </c>
      <c r="R25" s="34">
        <f t="shared" si="6"/>
        <v>12.347982947118645</v>
      </c>
      <c r="S25" s="34">
        <f t="shared" si="6"/>
        <v>493.6646277901695</v>
      </c>
      <c r="T25" s="34">
        <f t="shared" si="6"/>
        <v>0</v>
      </c>
      <c r="U25" s="34" t="s">
        <v>119</v>
      </c>
      <c r="V25" s="34">
        <v>0</v>
      </c>
      <c r="W25" s="34" t="s">
        <v>119</v>
      </c>
      <c r="X25" s="34">
        <f t="shared" si="4"/>
        <v>204.03390299999998</v>
      </c>
      <c r="Y25" s="34" t="s">
        <v>119</v>
      </c>
      <c r="Z25" s="34">
        <f t="shared" si="5"/>
        <v>506.01261073728818</v>
      </c>
      <c r="AA25" s="34">
        <v>0</v>
      </c>
      <c r="AB25" s="34">
        <v>0</v>
      </c>
      <c r="AC25" s="34">
        <f>AC26</f>
        <v>161.01694932000001</v>
      </c>
      <c r="AD25" s="34">
        <f t="shared" ref="AD25:AJ26" si="7">AD26</f>
        <v>161.01694932000001</v>
      </c>
      <c r="AE25" s="34">
        <f t="shared" si="7"/>
        <v>21.508476899999994</v>
      </c>
      <c r="AF25" s="34">
        <f t="shared" si="7"/>
        <v>323.48718463728818</v>
      </c>
      <c r="AG25" s="34">
        <f t="shared" si="7"/>
        <v>21.508476779999999</v>
      </c>
      <c r="AH25" s="34">
        <f t="shared" si="7"/>
        <v>21.508476779999999</v>
      </c>
      <c r="AI25" s="34">
        <f t="shared" si="7"/>
        <v>204.03390299999998</v>
      </c>
      <c r="AJ25" s="34">
        <f t="shared" si="7"/>
        <v>506.01261073728818</v>
      </c>
      <c r="AK25" s="24"/>
    </row>
    <row r="26" spans="1:37" x14ac:dyDescent="0.2">
      <c r="A26" s="18">
        <v>1</v>
      </c>
      <c r="B26" s="33" t="s">
        <v>194</v>
      </c>
      <c r="C26" s="18" t="s">
        <v>193</v>
      </c>
      <c r="D26" s="18" t="s">
        <v>193</v>
      </c>
      <c r="E26" s="18">
        <v>2017</v>
      </c>
      <c r="F26" s="18">
        <v>2019</v>
      </c>
      <c r="G26" s="18">
        <v>2019</v>
      </c>
      <c r="H26" s="34">
        <f>H25</f>
        <v>9.9915253200000009</v>
      </c>
      <c r="I26" s="34">
        <f>I25</f>
        <v>10.780127014915255</v>
      </c>
      <c r="J26" s="34">
        <v>0</v>
      </c>
      <c r="K26" s="34">
        <f t="shared" ref="K26:K44" si="8">L26+M26+N26+O26</f>
        <v>204.03390299999998</v>
      </c>
      <c r="L26" s="34">
        <v>0</v>
      </c>
      <c r="M26" s="34">
        <f t="shared" si="3"/>
        <v>9.9915253200000009</v>
      </c>
      <c r="N26" s="34">
        <f>N27</f>
        <v>194.04237767999999</v>
      </c>
      <c r="O26" s="34">
        <v>0</v>
      </c>
      <c r="P26" s="34">
        <f>P27</f>
        <v>506.01261073728818</v>
      </c>
      <c r="Q26" s="34">
        <f t="shared" ref="Q26:T26" si="9">Q27</f>
        <v>0</v>
      </c>
      <c r="R26" s="34">
        <f t="shared" si="9"/>
        <v>12.347982947118645</v>
      </c>
      <c r="S26" s="34">
        <f t="shared" si="9"/>
        <v>493.6646277901695</v>
      </c>
      <c r="T26" s="34">
        <f t="shared" si="9"/>
        <v>0</v>
      </c>
      <c r="U26" s="34" t="s">
        <v>119</v>
      </c>
      <c r="V26" s="34">
        <v>0</v>
      </c>
      <c r="W26" s="34" t="s">
        <v>119</v>
      </c>
      <c r="X26" s="34">
        <f t="shared" si="4"/>
        <v>204.03390299999998</v>
      </c>
      <c r="Y26" s="34" t="s">
        <v>119</v>
      </c>
      <c r="Z26" s="34">
        <f t="shared" si="5"/>
        <v>506.01261073728818</v>
      </c>
      <c r="AA26" s="34">
        <v>0</v>
      </c>
      <c r="AB26" s="34">
        <v>0</v>
      </c>
      <c r="AC26" s="34">
        <f>AC27</f>
        <v>161.01694932000001</v>
      </c>
      <c r="AD26" s="34">
        <f t="shared" si="7"/>
        <v>161.01694932000001</v>
      </c>
      <c r="AE26" s="34">
        <f t="shared" si="7"/>
        <v>21.508476899999994</v>
      </c>
      <c r="AF26" s="34">
        <f t="shared" si="7"/>
        <v>323.48718463728818</v>
      </c>
      <c r="AG26" s="34">
        <f t="shared" si="7"/>
        <v>21.508476779999999</v>
      </c>
      <c r="AH26" s="34">
        <f t="shared" si="7"/>
        <v>21.508476779999999</v>
      </c>
      <c r="AI26" s="34">
        <f t="shared" si="7"/>
        <v>204.03390299999998</v>
      </c>
      <c r="AJ26" s="34">
        <f t="shared" si="7"/>
        <v>506.01261073728818</v>
      </c>
      <c r="AK26" s="24"/>
    </row>
    <row r="27" spans="1:37" ht="25.5" x14ac:dyDescent="0.2">
      <c r="A27" s="18" t="s">
        <v>196</v>
      </c>
      <c r="B27" s="33" t="s">
        <v>195</v>
      </c>
      <c r="C27" s="18" t="s">
        <v>193</v>
      </c>
      <c r="D27" s="18" t="s">
        <v>193</v>
      </c>
      <c r="E27" s="18">
        <v>2017</v>
      </c>
      <c r="F27" s="18">
        <v>2019</v>
      </c>
      <c r="G27" s="18">
        <v>2019</v>
      </c>
      <c r="H27" s="34">
        <f>H26</f>
        <v>9.9915253200000009</v>
      </c>
      <c r="I27" s="34">
        <f>I26</f>
        <v>10.780127014915255</v>
      </c>
      <c r="J27" s="34">
        <v>0</v>
      </c>
      <c r="K27" s="34">
        <f t="shared" si="8"/>
        <v>204.03390299999998</v>
      </c>
      <c r="L27" s="34">
        <v>0</v>
      </c>
      <c r="M27" s="34">
        <f t="shared" si="3"/>
        <v>9.9915253200000009</v>
      </c>
      <c r="N27" s="34">
        <f>SUM(N28:N44)</f>
        <v>194.04237767999999</v>
      </c>
      <c r="O27" s="34">
        <v>0</v>
      </c>
      <c r="P27" s="34">
        <f>SUM(P28:P44)</f>
        <v>506.01261073728818</v>
      </c>
      <c r="Q27" s="34">
        <f t="shared" ref="Q27:T27" si="10">SUM(Q28:Q44)</f>
        <v>0</v>
      </c>
      <c r="R27" s="34">
        <f t="shared" si="10"/>
        <v>12.347982947118645</v>
      </c>
      <c r="S27" s="34">
        <f t="shared" si="10"/>
        <v>493.6646277901695</v>
      </c>
      <c r="T27" s="34">
        <f t="shared" si="10"/>
        <v>0</v>
      </c>
      <c r="U27" s="34" t="s">
        <v>119</v>
      </c>
      <c r="V27" s="34">
        <v>0</v>
      </c>
      <c r="W27" s="34" t="s">
        <v>119</v>
      </c>
      <c r="X27" s="34">
        <f t="shared" si="4"/>
        <v>204.03390299999998</v>
      </c>
      <c r="Y27" s="34" t="s">
        <v>119</v>
      </c>
      <c r="Z27" s="34">
        <f t="shared" si="5"/>
        <v>506.01261073728818</v>
      </c>
      <c r="AA27" s="34">
        <v>0</v>
      </c>
      <c r="AB27" s="34">
        <v>0</v>
      </c>
      <c r="AC27" s="34">
        <f t="shared" ref="AC27" si="11">SUM(AC28:AC44)</f>
        <v>161.01694932000001</v>
      </c>
      <c r="AD27" s="34">
        <f t="shared" ref="AD27" si="12">SUM(AD28:AD44)</f>
        <v>161.01694932000001</v>
      </c>
      <c r="AE27" s="34">
        <f t="shared" ref="AE27" si="13">SUM(AE28:AE44)</f>
        <v>21.508476899999994</v>
      </c>
      <c r="AF27" s="34">
        <f t="shared" ref="AF27" si="14">SUM(AF28:AF44)</f>
        <v>323.48718463728818</v>
      </c>
      <c r="AG27" s="34">
        <f t="shared" ref="AG27" si="15">SUM(AG28:AG44)</f>
        <v>21.508476779999999</v>
      </c>
      <c r="AH27" s="34">
        <f t="shared" ref="AH27" si="16">SUM(AH28:AH44)</f>
        <v>21.508476779999999</v>
      </c>
      <c r="AI27" s="34">
        <f t="shared" ref="AI27" si="17">SUM(AI28:AI44)</f>
        <v>204.03390299999998</v>
      </c>
      <c r="AJ27" s="34">
        <f t="shared" ref="AJ27" si="18">SUM(AJ28:AJ44)</f>
        <v>506.01261073728818</v>
      </c>
      <c r="AK27" s="24"/>
    </row>
    <row r="28" spans="1:37" ht="204" x14ac:dyDescent="0.2">
      <c r="A28" s="18" t="s">
        <v>196</v>
      </c>
      <c r="B28" s="33" t="s">
        <v>93</v>
      </c>
      <c r="C28" s="22" t="s">
        <v>104</v>
      </c>
      <c r="D28" s="23" t="s">
        <v>178</v>
      </c>
      <c r="E28" s="18">
        <v>2017</v>
      </c>
      <c r="F28" s="18">
        <v>2017</v>
      </c>
      <c r="G28" s="18">
        <v>2017</v>
      </c>
      <c r="H28" s="34" t="s">
        <v>119</v>
      </c>
      <c r="I28" s="34" t="str">
        <f t="shared" si="2"/>
        <v>н/д</v>
      </c>
      <c r="J28" s="34">
        <v>0</v>
      </c>
      <c r="K28" s="34">
        <f>L28+M28+N28+O28</f>
        <v>45.966101600000002</v>
      </c>
      <c r="L28" s="34">
        <v>0</v>
      </c>
      <c r="M28" s="34">
        <v>0</v>
      </c>
      <c r="N28" s="34">
        <f>'форма 2'!T29/1.18</f>
        <v>45.966101600000002</v>
      </c>
      <c r="O28" s="34">
        <v>0</v>
      </c>
      <c r="P28" s="34">
        <f t="shared" ref="P28:P44" si="19">Q28+R28+S28+T28</f>
        <v>49.078101600000004</v>
      </c>
      <c r="Q28" s="34">
        <v>0</v>
      </c>
      <c r="R28" s="34">
        <v>0</v>
      </c>
      <c r="S28" s="34">
        <f>'форма 2'!U29/1.18</f>
        <v>49.078101600000004</v>
      </c>
      <c r="T28" s="34">
        <v>0</v>
      </c>
      <c r="U28" s="34" t="s">
        <v>119</v>
      </c>
      <c r="V28" s="34">
        <v>0</v>
      </c>
      <c r="W28" s="34" t="s">
        <v>119</v>
      </c>
      <c r="X28" s="34">
        <f t="shared" si="4"/>
        <v>45.966101600000002</v>
      </c>
      <c r="Y28" s="34" t="s">
        <v>119</v>
      </c>
      <c r="Z28" s="34">
        <f t="shared" si="5"/>
        <v>49.078101600000004</v>
      </c>
      <c r="AA28" s="34">
        <v>0</v>
      </c>
      <c r="AB28" s="34">
        <v>0</v>
      </c>
      <c r="AC28" s="34">
        <f>'форма 2'!AI29/1.18</f>
        <v>45.966101600000002</v>
      </c>
      <c r="AD28" s="34">
        <f>'форма 2'!AN29/1.18</f>
        <v>45.966101600000002</v>
      </c>
      <c r="AE28" s="34">
        <f>'форма 2'!AS29/1.18</f>
        <v>0</v>
      </c>
      <c r="AF28" s="34">
        <f>'форма 2'!AX29/1.18</f>
        <v>3.1120000000000001</v>
      </c>
      <c r="AG28" s="34">
        <f>'форма 2'!BC29/1.18</f>
        <v>0</v>
      </c>
      <c r="AH28" s="34">
        <f>'форма 2'!BH29/1.18</f>
        <v>0</v>
      </c>
      <c r="AI28" s="34">
        <f>AC28+AE28+AG28</f>
        <v>45.966101600000002</v>
      </c>
      <c r="AJ28" s="34">
        <f>AD28+AF28+AH28</f>
        <v>49.078101600000004</v>
      </c>
      <c r="AK28" s="85" t="s">
        <v>400</v>
      </c>
    </row>
    <row r="29" spans="1:37" ht="51" x14ac:dyDescent="0.2">
      <c r="A29" s="18" t="s">
        <v>196</v>
      </c>
      <c r="B29" s="22" t="s">
        <v>94</v>
      </c>
      <c r="C29" s="26" t="s">
        <v>105</v>
      </c>
      <c r="D29" s="23" t="s">
        <v>178</v>
      </c>
      <c r="E29" s="18">
        <v>2017</v>
      </c>
      <c r="F29" s="18">
        <v>2017</v>
      </c>
      <c r="G29" s="18">
        <v>2018</v>
      </c>
      <c r="H29" s="34" t="s">
        <v>119</v>
      </c>
      <c r="I29" s="34" t="str">
        <f t="shared" si="2"/>
        <v>н/д</v>
      </c>
      <c r="J29" s="34">
        <v>0</v>
      </c>
      <c r="K29" s="34">
        <f t="shared" si="8"/>
        <v>11</v>
      </c>
      <c r="L29" s="34">
        <v>0</v>
      </c>
      <c r="M29" s="34">
        <v>0</v>
      </c>
      <c r="N29" s="34">
        <f>'форма 2'!T30/1.18</f>
        <v>11</v>
      </c>
      <c r="O29" s="34">
        <v>0</v>
      </c>
      <c r="P29" s="34">
        <f t="shared" si="19"/>
        <v>63.067853389830503</v>
      </c>
      <c r="Q29" s="34">
        <v>0</v>
      </c>
      <c r="R29" s="34">
        <v>0</v>
      </c>
      <c r="S29" s="34">
        <f>'форма 2'!U30/1.18</f>
        <v>63.067853389830503</v>
      </c>
      <c r="T29" s="34">
        <v>0</v>
      </c>
      <c r="U29" s="34" t="s">
        <v>119</v>
      </c>
      <c r="V29" s="34">
        <v>0</v>
      </c>
      <c r="W29" s="34" t="s">
        <v>119</v>
      </c>
      <c r="X29" s="34">
        <f t="shared" si="4"/>
        <v>11</v>
      </c>
      <c r="Y29" s="34" t="s">
        <v>119</v>
      </c>
      <c r="Z29" s="34">
        <f t="shared" si="5"/>
        <v>63.067853389830503</v>
      </c>
      <c r="AA29" s="34">
        <v>0</v>
      </c>
      <c r="AB29" s="34">
        <v>0</v>
      </c>
      <c r="AC29" s="34">
        <f>'форма 2'!AI30/1.18</f>
        <v>11</v>
      </c>
      <c r="AD29" s="34">
        <f>'форма 2'!AN30/1.18</f>
        <v>11</v>
      </c>
      <c r="AE29" s="34">
        <f>'форма 2'!AS30/1.18</f>
        <v>0</v>
      </c>
      <c r="AF29" s="34">
        <f>'форма 2'!AX30/1.18</f>
        <v>52.067853389830503</v>
      </c>
      <c r="AG29" s="34">
        <f>'форма 2'!BC30/1.18</f>
        <v>0</v>
      </c>
      <c r="AH29" s="34">
        <f>'форма 2'!BH30/1.18</f>
        <v>0</v>
      </c>
      <c r="AI29" s="34">
        <f t="shared" ref="AI29:AI44" si="20">AC29+AE29+AG29</f>
        <v>11</v>
      </c>
      <c r="AJ29" s="34">
        <f t="shared" ref="AJ29:AJ44" si="21">AD29+AF29+AH29</f>
        <v>63.067853389830503</v>
      </c>
      <c r="AK29" s="85" t="s">
        <v>403</v>
      </c>
    </row>
    <row r="30" spans="1:37" ht="51" x14ac:dyDescent="0.2">
      <c r="A30" s="18" t="s">
        <v>196</v>
      </c>
      <c r="B30" s="22" t="s">
        <v>95</v>
      </c>
      <c r="C30" s="26" t="s">
        <v>106</v>
      </c>
      <c r="D30" s="23" t="s">
        <v>178</v>
      </c>
      <c r="E30" s="18">
        <v>2018</v>
      </c>
      <c r="F30" s="18">
        <v>2019</v>
      </c>
      <c r="G30" s="18">
        <v>2019</v>
      </c>
      <c r="H30" s="34" t="s">
        <v>119</v>
      </c>
      <c r="I30" s="34" t="str">
        <f t="shared" si="2"/>
        <v>н/д</v>
      </c>
      <c r="J30" s="34">
        <v>0</v>
      </c>
      <c r="K30" s="34">
        <f t="shared" si="8"/>
        <v>11</v>
      </c>
      <c r="L30" s="34">
        <v>0</v>
      </c>
      <c r="M30" s="34">
        <v>0</v>
      </c>
      <c r="N30" s="34">
        <f>'форма 2'!T31/1.18</f>
        <v>11</v>
      </c>
      <c r="O30" s="34">
        <v>0</v>
      </c>
      <c r="P30" s="34">
        <f t="shared" si="19"/>
        <v>55.370186254237289</v>
      </c>
      <c r="Q30" s="34">
        <v>0</v>
      </c>
      <c r="R30" s="34">
        <v>0</v>
      </c>
      <c r="S30" s="34">
        <f>'форма 2'!U31/1.18</f>
        <v>55.370186254237289</v>
      </c>
      <c r="T30" s="34">
        <v>0</v>
      </c>
      <c r="U30" s="34" t="s">
        <v>119</v>
      </c>
      <c r="V30" s="34">
        <v>0</v>
      </c>
      <c r="W30" s="34" t="s">
        <v>119</v>
      </c>
      <c r="X30" s="34">
        <f t="shared" si="4"/>
        <v>11</v>
      </c>
      <c r="Y30" s="34" t="s">
        <v>119</v>
      </c>
      <c r="Z30" s="34">
        <f t="shared" si="5"/>
        <v>55.370186254237289</v>
      </c>
      <c r="AA30" s="34">
        <v>0</v>
      </c>
      <c r="AB30" s="34">
        <v>0</v>
      </c>
      <c r="AC30" s="34">
        <f>'форма 2'!AI31/1.18</f>
        <v>0</v>
      </c>
      <c r="AD30" s="34">
        <f>'форма 2'!AN31/1.18</f>
        <v>0</v>
      </c>
      <c r="AE30" s="34">
        <f>'форма 2'!AS31/1.18</f>
        <v>3.4237289999999998</v>
      </c>
      <c r="AF30" s="34">
        <f>'форма 2'!AX31/1.18</f>
        <v>47.793915254237298</v>
      </c>
      <c r="AG30" s="34">
        <f>'форма 2'!BC31/1.18</f>
        <v>7.5762709999999993</v>
      </c>
      <c r="AH30" s="34">
        <f>'форма 2'!BH31/1.18</f>
        <v>7.5762709999999993</v>
      </c>
      <c r="AI30" s="34">
        <f t="shared" si="20"/>
        <v>11</v>
      </c>
      <c r="AJ30" s="34">
        <f t="shared" si="21"/>
        <v>55.370186254237296</v>
      </c>
      <c r="AK30" s="85" t="s">
        <v>403</v>
      </c>
    </row>
    <row r="31" spans="1:37" ht="25.5" x14ac:dyDescent="0.2">
      <c r="A31" s="18" t="s">
        <v>196</v>
      </c>
      <c r="B31" s="22" t="s">
        <v>96</v>
      </c>
      <c r="C31" s="26" t="s">
        <v>107</v>
      </c>
      <c r="D31" s="23" t="s">
        <v>178</v>
      </c>
      <c r="E31" s="18">
        <v>2017</v>
      </c>
      <c r="F31" s="18">
        <v>2019</v>
      </c>
      <c r="G31" s="18">
        <v>2019</v>
      </c>
      <c r="H31" s="34" t="s">
        <v>119</v>
      </c>
      <c r="I31" s="34" t="str">
        <f t="shared" si="2"/>
        <v>н/д</v>
      </c>
      <c r="J31" s="34">
        <v>0</v>
      </c>
      <c r="K31" s="34">
        <f t="shared" si="8"/>
        <v>2.8644119999999997</v>
      </c>
      <c r="L31" s="34">
        <v>0</v>
      </c>
      <c r="M31" s="34">
        <v>0</v>
      </c>
      <c r="N31" s="34">
        <f>'форма 2'!T32/1.18</f>
        <v>2.8644119999999997</v>
      </c>
      <c r="O31" s="34">
        <v>0</v>
      </c>
      <c r="P31" s="34">
        <f>Q31+R31+S31+T31</f>
        <v>2.8644119999999997</v>
      </c>
      <c r="Q31" s="34">
        <v>0</v>
      </c>
      <c r="R31" s="34">
        <v>0</v>
      </c>
      <c r="S31" s="34">
        <f>'форма 2'!U32/1.18</f>
        <v>2.8644119999999997</v>
      </c>
      <c r="T31" s="34">
        <v>0</v>
      </c>
      <c r="U31" s="34" t="s">
        <v>119</v>
      </c>
      <c r="V31" s="34">
        <v>0</v>
      </c>
      <c r="W31" s="34" t="s">
        <v>119</v>
      </c>
      <c r="X31" s="34">
        <f>K31</f>
        <v>2.8644119999999997</v>
      </c>
      <c r="Y31" s="34" t="s">
        <v>119</v>
      </c>
      <c r="Z31" s="34">
        <f t="shared" si="5"/>
        <v>2.8644119999999997</v>
      </c>
      <c r="AA31" s="34">
        <v>0</v>
      </c>
      <c r="AB31" s="34">
        <v>0</v>
      </c>
      <c r="AC31" s="34">
        <f>'форма 2'!AI32/1.18</f>
        <v>2.169492</v>
      </c>
      <c r="AD31" s="34">
        <f>'форма 2'!AN32/1.18</f>
        <v>2.169492</v>
      </c>
      <c r="AE31" s="34">
        <f>'форма 2'!AS32/1.18</f>
        <v>0.34745999999999999</v>
      </c>
      <c r="AF31" s="34">
        <f>'форма 2'!AX32/1.18</f>
        <v>0.34745999999999999</v>
      </c>
      <c r="AG31" s="34">
        <f>'форма 2'!BC32/1.18</f>
        <v>0.34745999999999999</v>
      </c>
      <c r="AH31" s="34">
        <f>'форма 2'!BH32/1.18</f>
        <v>0.34745999999999999</v>
      </c>
      <c r="AI31" s="34">
        <f t="shared" si="20"/>
        <v>2.8644119999999997</v>
      </c>
      <c r="AJ31" s="34">
        <f t="shared" si="21"/>
        <v>2.8644119999999997</v>
      </c>
      <c r="AK31" s="24"/>
    </row>
    <row r="32" spans="1:37" s="60" customFormat="1" ht="153" x14ac:dyDescent="0.2">
      <c r="A32" s="56" t="s">
        <v>196</v>
      </c>
      <c r="B32" s="93" t="s">
        <v>97</v>
      </c>
      <c r="C32" s="61" t="s">
        <v>108</v>
      </c>
      <c r="D32" s="91" t="s">
        <v>178</v>
      </c>
      <c r="E32" s="56">
        <v>2017</v>
      </c>
      <c r="F32" s="56">
        <v>2018</v>
      </c>
      <c r="G32" s="56">
        <v>2018</v>
      </c>
      <c r="H32" s="51" t="s">
        <v>119</v>
      </c>
      <c r="I32" s="51" t="str">
        <f t="shared" si="2"/>
        <v>н/д</v>
      </c>
      <c r="J32" s="51">
        <v>0</v>
      </c>
      <c r="K32" s="51">
        <f t="shared" si="8"/>
        <v>6.1949149999999991</v>
      </c>
      <c r="L32" s="51">
        <v>0</v>
      </c>
      <c r="M32" s="51">
        <v>0</v>
      </c>
      <c r="N32" s="51">
        <f>'форма 2'!T33/1.18</f>
        <v>6.1949149999999991</v>
      </c>
      <c r="O32" s="51">
        <v>0</v>
      </c>
      <c r="P32" s="51">
        <f>Q32+R32+S32+T32</f>
        <v>18.972703000000003</v>
      </c>
      <c r="Q32" s="51">
        <v>0</v>
      </c>
      <c r="R32" s="51">
        <v>0</v>
      </c>
      <c r="S32" s="51">
        <f>'форма 2'!U33/1.18</f>
        <v>18.972703000000003</v>
      </c>
      <c r="T32" s="51">
        <v>0</v>
      </c>
      <c r="U32" s="51" t="s">
        <v>119</v>
      </c>
      <c r="V32" s="51">
        <v>0</v>
      </c>
      <c r="W32" s="51" t="s">
        <v>119</v>
      </c>
      <c r="X32" s="51">
        <f t="shared" si="4"/>
        <v>6.1949149999999991</v>
      </c>
      <c r="Y32" s="51" t="s">
        <v>119</v>
      </c>
      <c r="Z32" s="51">
        <f t="shared" si="5"/>
        <v>18.972703000000003</v>
      </c>
      <c r="AA32" s="51">
        <v>0</v>
      </c>
      <c r="AB32" s="51">
        <v>0</v>
      </c>
      <c r="AC32" s="51">
        <f>'форма 2'!AI33/1.18</f>
        <v>1.4830509999999999</v>
      </c>
      <c r="AD32" s="51">
        <f>'форма 2'!AN33/1.18</f>
        <v>1.4830509999999999</v>
      </c>
      <c r="AE32" s="51">
        <f>'форма 2'!AS33/1.18</f>
        <v>4.7118639999999994</v>
      </c>
      <c r="AF32" s="51">
        <f>'форма 2'!AX33/1.18</f>
        <v>17.489652</v>
      </c>
      <c r="AG32" s="51">
        <f>'форма 2'!BC33/1.18</f>
        <v>0</v>
      </c>
      <c r="AH32" s="51">
        <f>'форма 2'!BH33/1.18</f>
        <v>0</v>
      </c>
      <c r="AI32" s="51">
        <f t="shared" si="20"/>
        <v>6.1949149999999991</v>
      </c>
      <c r="AJ32" s="51">
        <f t="shared" si="21"/>
        <v>18.972702999999999</v>
      </c>
      <c r="AK32" s="98" t="s">
        <v>410</v>
      </c>
    </row>
    <row r="33" spans="1:37" ht="63.75" x14ac:dyDescent="0.2">
      <c r="A33" s="18" t="s">
        <v>196</v>
      </c>
      <c r="B33" s="22" t="s">
        <v>98</v>
      </c>
      <c r="C33" s="26" t="s">
        <v>109</v>
      </c>
      <c r="D33" s="23" t="s">
        <v>178</v>
      </c>
      <c r="E33" s="18">
        <v>2017</v>
      </c>
      <c r="F33" s="18">
        <v>2017</v>
      </c>
      <c r="G33" s="18">
        <v>2017</v>
      </c>
      <c r="H33" s="34" t="s">
        <v>119</v>
      </c>
      <c r="I33" s="34" t="str">
        <f t="shared" si="2"/>
        <v>н/д</v>
      </c>
      <c r="J33" s="34">
        <v>0</v>
      </c>
      <c r="K33" s="34">
        <f t="shared" si="8"/>
        <v>44.771186400000005</v>
      </c>
      <c r="L33" s="34">
        <v>0</v>
      </c>
      <c r="M33" s="34">
        <v>0</v>
      </c>
      <c r="N33" s="34">
        <f>'форма 2'!T34/1.18</f>
        <v>44.771186400000005</v>
      </c>
      <c r="O33" s="34">
        <v>0</v>
      </c>
      <c r="P33" s="34">
        <f t="shared" si="19"/>
        <v>44.771186400000005</v>
      </c>
      <c r="Q33" s="34">
        <v>0</v>
      </c>
      <c r="R33" s="34">
        <v>0</v>
      </c>
      <c r="S33" s="34">
        <f>'форма 2'!U34/1.18</f>
        <v>44.771186400000005</v>
      </c>
      <c r="T33" s="34">
        <v>0</v>
      </c>
      <c r="U33" s="34" t="s">
        <v>119</v>
      </c>
      <c r="V33" s="34">
        <v>0</v>
      </c>
      <c r="W33" s="34" t="s">
        <v>119</v>
      </c>
      <c r="X33" s="34">
        <f t="shared" si="4"/>
        <v>44.771186400000005</v>
      </c>
      <c r="Y33" s="34" t="s">
        <v>119</v>
      </c>
      <c r="Z33" s="34">
        <f t="shared" si="5"/>
        <v>44.771186400000005</v>
      </c>
      <c r="AA33" s="34">
        <v>0</v>
      </c>
      <c r="AB33" s="34">
        <v>0</v>
      </c>
      <c r="AC33" s="34">
        <f>'форма 2'!AI34/1.18</f>
        <v>44.771186400000005</v>
      </c>
      <c r="AD33" s="34">
        <f>'форма 2'!AN34/1.18</f>
        <v>44.771186400000005</v>
      </c>
      <c r="AE33" s="34">
        <f>'форма 2'!AS34/1.18</f>
        <v>0</v>
      </c>
      <c r="AF33" s="34">
        <f>'форма 2'!AX34/1.18</f>
        <v>0</v>
      </c>
      <c r="AG33" s="34">
        <f>'форма 2'!BC34/1.18</f>
        <v>0</v>
      </c>
      <c r="AH33" s="34">
        <f>'форма 2'!BH34/1.18</f>
        <v>0</v>
      </c>
      <c r="AI33" s="34">
        <f t="shared" si="20"/>
        <v>44.771186400000005</v>
      </c>
      <c r="AJ33" s="34">
        <f t="shared" si="21"/>
        <v>44.771186400000005</v>
      </c>
      <c r="AK33" s="24"/>
    </row>
    <row r="34" spans="1:37" ht="38.25" x14ac:dyDescent="0.2">
      <c r="A34" s="18" t="s">
        <v>196</v>
      </c>
      <c r="B34" s="22" t="s">
        <v>99</v>
      </c>
      <c r="C34" s="26" t="s">
        <v>110</v>
      </c>
      <c r="D34" s="23" t="s">
        <v>178</v>
      </c>
      <c r="E34" s="18">
        <v>2017</v>
      </c>
      <c r="F34" s="18">
        <v>2019</v>
      </c>
      <c r="G34" s="18">
        <v>2019</v>
      </c>
      <c r="H34" s="34" t="s">
        <v>119</v>
      </c>
      <c r="I34" s="34" t="str">
        <f t="shared" si="2"/>
        <v>н/д</v>
      </c>
      <c r="J34" s="34">
        <v>0</v>
      </c>
      <c r="K34" s="34">
        <f t="shared" si="8"/>
        <v>33.228813779999996</v>
      </c>
      <c r="L34" s="34">
        <v>0</v>
      </c>
      <c r="M34" s="34">
        <v>0</v>
      </c>
      <c r="N34" s="34">
        <f>'форма 2'!T35/1.18</f>
        <v>33.228813779999996</v>
      </c>
      <c r="O34" s="34">
        <v>0</v>
      </c>
      <c r="P34" s="34">
        <f t="shared" si="19"/>
        <v>33.228813779999996</v>
      </c>
      <c r="Q34" s="34">
        <v>0</v>
      </c>
      <c r="R34" s="34">
        <v>0</v>
      </c>
      <c r="S34" s="34">
        <f>'форма 2'!U35/1.18</f>
        <v>33.228813779999996</v>
      </c>
      <c r="T34" s="34">
        <v>0</v>
      </c>
      <c r="U34" s="34" t="s">
        <v>119</v>
      </c>
      <c r="V34" s="34">
        <v>0</v>
      </c>
      <c r="W34" s="34" t="s">
        <v>119</v>
      </c>
      <c r="X34" s="34">
        <f t="shared" si="4"/>
        <v>33.228813779999996</v>
      </c>
      <c r="Y34" s="34" t="s">
        <v>119</v>
      </c>
      <c r="Z34" s="34">
        <f t="shared" si="5"/>
        <v>33.228813779999996</v>
      </c>
      <c r="AA34" s="34">
        <v>0</v>
      </c>
      <c r="AB34" s="34">
        <v>0</v>
      </c>
      <c r="AC34" s="34">
        <f>'форма 2'!AI35/1.18</f>
        <v>11.0084746</v>
      </c>
      <c r="AD34" s="34">
        <f>'форма 2'!AN35/1.18</f>
        <v>11.0084746</v>
      </c>
      <c r="AE34" s="34">
        <f>'форма 2'!AS35/1.18</f>
        <v>11.144067999999999</v>
      </c>
      <c r="AF34" s="34">
        <f>'форма 2'!AX35/1.18</f>
        <v>11.144067999999999</v>
      </c>
      <c r="AG34" s="34">
        <f>'форма 2'!BC35/1.18</f>
        <v>11.076271179999999</v>
      </c>
      <c r="AH34" s="34">
        <f>'форма 2'!BH35/1.18</f>
        <v>11.076271179999999</v>
      </c>
      <c r="AI34" s="34">
        <f t="shared" si="20"/>
        <v>33.228813779999996</v>
      </c>
      <c r="AJ34" s="34">
        <f t="shared" si="21"/>
        <v>33.228813779999996</v>
      </c>
      <c r="AK34" s="24"/>
    </row>
    <row r="35" spans="1:37" ht="38.25" x14ac:dyDescent="0.2">
      <c r="A35" s="18" t="s">
        <v>196</v>
      </c>
      <c r="B35" s="22" t="s">
        <v>100</v>
      </c>
      <c r="C35" s="26" t="s">
        <v>111</v>
      </c>
      <c r="D35" s="23" t="s">
        <v>178</v>
      </c>
      <c r="E35" s="18">
        <v>2017</v>
      </c>
      <c r="F35" s="18">
        <v>2019</v>
      </c>
      <c r="G35" s="18">
        <v>2019</v>
      </c>
      <c r="H35" s="34" t="s">
        <v>119</v>
      </c>
      <c r="I35" s="34" t="str">
        <f t="shared" si="2"/>
        <v>н/д</v>
      </c>
      <c r="J35" s="34">
        <v>0</v>
      </c>
      <c r="K35" s="34">
        <f t="shared" si="8"/>
        <v>6.2711864000000004</v>
      </c>
      <c r="L35" s="34">
        <v>0</v>
      </c>
      <c r="M35" s="34">
        <v>0</v>
      </c>
      <c r="N35" s="34">
        <f>'форма 2'!T36/1.18</f>
        <v>6.2711864000000004</v>
      </c>
      <c r="O35" s="34">
        <v>0</v>
      </c>
      <c r="P35" s="34">
        <f t="shared" si="19"/>
        <v>6.2711864000000004</v>
      </c>
      <c r="Q35" s="34">
        <v>0</v>
      </c>
      <c r="R35" s="34">
        <v>0</v>
      </c>
      <c r="S35" s="34">
        <f>'форма 2'!U36/1.18</f>
        <v>6.2711864000000004</v>
      </c>
      <c r="T35" s="34">
        <v>0</v>
      </c>
      <c r="U35" s="34" t="s">
        <v>119</v>
      </c>
      <c r="V35" s="34">
        <v>0</v>
      </c>
      <c r="W35" s="34" t="s">
        <v>119</v>
      </c>
      <c r="X35" s="34">
        <f t="shared" si="4"/>
        <v>6.2711864000000004</v>
      </c>
      <c r="Y35" s="34" t="s">
        <v>119</v>
      </c>
      <c r="Z35" s="34">
        <f t="shared" si="5"/>
        <v>6.2711864000000004</v>
      </c>
      <c r="AA35" s="34">
        <v>0</v>
      </c>
      <c r="AB35" s="34">
        <v>0</v>
      </c>
      <c r="AC35" s="34">
        <f>'форма 2'!AI36/1.18</f>
        <v>1.8813558999999997</v>
      </c>
      <c r="AD35" s="34">
        <f>'форма 2'!AN36/1.18</f>
        <v>1.8813558999999997</v>
      </c>
      <c r="AE35" s="34">
        <f>'форма 2'!AS36/1.18</f>
        <v>1.8813558999999997</v>
      </c>
      <c r="AF35" s="34">
        <f>'форма 2'!AX36/1.18</f>
        <v>1.8813558999999997</v>
      </c>
      <c r="AG35" s="34">
        <f>'форма 2'!BC36/1.18</f>
        <v>2.5084746</v>
      </c>
      <c r="AH35" s="34">
        <f>'форма 2'!BH36/1.18</f>
        <v>2.5084746</v>
      </c>
      <c r="AI35" s="34">
        <f t="shared" si="20"/>
        <v>6.2711863999999995</v>
      </c>
      <c r="AJ35" s="34">
        <f t="shared" si="21"/>
        <v>6.2711863999999995</v>
      </c>
      <c r="AK35" s="24"/>
    </row>
    <row r="36" spans="1:37" ht="38.25" x14ac:dyDescent="0.2">
      <c r="A36" s="18" t="s">
        <v>196</v>
      </c>
      <c r="B36" s="22" t="s">
        <v>101</v>
      </c>
      <c r="C36" s="26" t="s">
        <v>112</v>
      </c>
      <c r="D36" s="23" t="s">
        <v>178</v>
      </c>
      <c r="E36" s="18">
        <v>2017</v>
      </c>
      <c r="F36" s="18">
        <v>2017</v>
      </c>
      <c r="G36" s="18">
        <v>2017</v>
      </c>
      <c r="H36" s="34" t="s">
        <v>119</v>
      </c>
      <c r="I36" s="34" t="str">
        <f t="shared" si="2"/>
        <v>н/д</v>
      </c>
      <c r="J36" s="34">
        <v>0</v>
      </c>
      <c r="K36" s="34">
        <f t="shared" si="8"/>
        <v>19.076271000000002</v>
      </c>
      <c r="L36" s="34">
        <v>0</v>
      </c>
      <c r="M36" s="34">
        <v>0</v>
      </c>
      <c r="N36" s="34">
        <f>'форма 2'!T37/1.18</f>
        <v>19.076271000000002</v>
      </c>
      <c r="O36" s="34">
        <v>0</v>
      </c>
      <c r="P36" s="34">
        <f t="shared" si="19"/>
        <v>19.076271000000002</v>
      </c>
      <c r="Q36" s="34">
        <v>0</v>
      </c>
      <c r="R36" s="34">
        <v>0</v>
      </c>
      <c r="S36" s="34">
        <f>'форма 2'!U37/1.18</f>
        <v>19.076271000000002</v>
      </c>
      <c r="T36" s="34">
        <v>0</v>
      </c>
      <c r="U36" s="34" t="s">
        <v>119</v>
      </c>
      <c r="V36" s="34">
        <v>0</v>
      </c>
      <c r="W36" s="34" t="s">
        <v>119</v>
      </c>
      <c r="X36" s="34">
        <f t="shared" si="4"/>
        <v>19.076271000000002</v>
      </c>
      <c r="Y36" s="34" t="s">
        <v>119</v>
      </c>
      <c r="Z36" s="34">
        <f t="shared" si="5"/>
        <v>19.076271000000002</v>
      </c>
      <c r="AA36" s="34">
        <v>0</v>
      </c>
      <c r="AB36" s="34">
        <v>0</v>
      </c>
      <c r="AC36" s="34">
        <f>'форма 2'!AI37/1.18</f>
        <v>19.076271000000002</v>
      </c>
      <c r="AD36" s="34">
        <f>'форма 2'!AN37/1.18</f>
        <v>19.076271000000002</v>
      </c>
      <c r="AE36" s="34">
        <f>'форма 2'!AS37/1.18</f>
        <v>0</v>
      </c>
      <c r="AF36" s="34">
        <f>'форма 2'!AX37/1.18</f>
        <v>0</v>
      </c>
      <c r="AG36" s="34">
        <f>'форма 2'!BC37/1.18</f>
        <v>0</v>
      </c>
      <c r="AH36" s="34">
        <f>'форма 2'!BH37/1.18</f>
        <v>0</v>
      </c>
      <c r="AI36" s="34">
        <f t="shared" si="20"/>
        <v>19.076271000000002</v>
      </c>
      <c r="AJ36" s="34">
        <f t="shared" si="21"/>
        <v>19.076271000000002</v>
      </c>
      <c r="AK36" s="24"/>
    </row>
    <row r="37" spans="1:37" ht="51" x14ac:dyDescent="0.2">
      <c r="A37" s="18" t="s">
        <v>196</v>
      </c>
      <c r="B37" s="22" t="s">
        <v>102</v>
      </c>
      <c r="C37" s="26" t="s">
        <v>113</v>
      </c>
      <c r="D37" s="23" t="s">
        <v>178</v>
      </c>
      <c r="E37" s="18">
        <v>2017</v>
      </c>
      <c r="F37" s="18">
        <v>2017</v>
      </c>
      <c r="G37" s="18">
        <v>2018</v>
      </c>
      <c r="H37" s="34" t="s">
        <v>119</v>
      </c>
      <c r="I37" s="34" t="str">
        <f t="shared" si="2"/>
        <v>н/д</v>
      </c>
      <c r="J37" s="34">
        <v>0</v>
      </c>
      <c r="K37" s="34">
        <f t="shared" si="8"/>
        <v>1.8898305000000002</v>
      </c>
      <c r="L37" s="34">
        <v>0</v>
      </c>
      <c r="M37" s="34">
        <v>0</v>
      </c>
      <c r="N37" s="34">
        <f>'форма 2'!T38/1.18</f>
        <v>1.8898305000000002</v>
      </c>
      <c r="O37" s="34">
        <v>0</v>
      </c>
      <c r="P37" s="34">
        <f t="shared" si="19"/>
        <v>21.148355923728818</v>
      </c>
      <c r="Q37" s="34">
        <v>0</v>
      </c>
      <c r="R37" s="34">
        <v>0</v>
      </c>
      <c r="S37" s="34">
        <f>'форма 2'!U38/1.18</f>
        <v>21.148355923728818</v>
      </c>
      <c r="T37" s="34">
        <v>0</v>
      </c>
      <c r="U37" s="34" t="s">
        <v>119</v>
      </c>
      <c r="V37" s="34">
        <v>0</v>
      </c>
      <c r="W37" s="34" t="s">
        <v>119</v>
      </c>
      <c r="X37" s="34">
        <f t="shared" si="4"/>
        <v>1.8898305000000002</v>
      </c>
      <c r="Y37" s="34" t="s">
        <v>119</v>
      </c>
      <c r="Z37" s="34">
        <f t="shared" si="5"/>
        <v>21.148355923728818</v>
      </c>
      <c r="AA37" s="34">
        <v>0</v>
      </c>
      <c r="AB37" s="34">
        <v>0</v>
      </c>
      <c r="AC37" s="34">
        <f>'форма 2'!AI38/1.18</f>
        <v>1.8898305000000002</v>
      </c>
      <c r="AD37" s="34">
        <f>'форма 2'!AN38/1.18</f>
        <v>1.8898305000000002</v>
      </c>
      <c r="AE37" s="34">
        <f>'форма 2'!AS38/1.18</f>
        <v>0</v>
      </c>
      <c r="AF37" s="34">
        <f>'форма 2'!AX38/1.18</f>
        <v>19.25852542372882</v>
      </c>
      <c r="AG37" s="34">
        <f>'форма 2'!BC38/1.18</f>
        <v>0</v>
      </c>
      <c r="AH37" s="34">
        <f>'форма 2'!BH38/1.18</f>
        <v>0</v>
      </c>
      <c r="AI37" s="34">
        <f t="shared" si="20"/>
        <v>1.8898305000000002</v>
      </c>
      <c r="AJ37" s="34">
        <f t="shared" si="21"/>
        <v>21.148355923728818</v>
      </c>
      <c r="AK37" s="85" t="s">
        <v>401</v>
      </c>
    </row>
    <row r="38" spans="1:37" ht="38.25" x14ac:dyDescent="0.2">
      <c r="A38" s="18" t="s">
        <v>196</v>
      </c>
      <c r="B38" s="22" t="s">
        <v>103</v>
      </c>
      <c r="C38" s="26" t="s">
        <v>114</v>
      </c>
      <c r="D38" s="23" t="s">
        <v>178</v>
      </c>
      <c r="E38" s="18">
        <v>2017</v>
      </c>
      <c r="F38" s="18">
        <v>2017</v>
      </c>
      <c r="G38" s="18">
        <v>2017</v>
      </c>
      <c r="H38" s="34" t="s">
        <v>119</v>
      </c>
      <c r="I38" s="34" t="str">
        <f t="shared" si="2"/>
        <v>н/д</v>
      </c>
      <c r="J38" s="34">
        <v>0</v>
      </c>
      <c r="K38" s="34">
        <f t="shared" si="8"/>
        <v>11.779661000000001</v>
      </c>
      <c r="L38" s="34">
        <v>0</v>
      </c>
      <c r="M38" s="34">
        <v>0</v>
      </c>
      <c r="N38" s="34">
        <f>'форма 2'!T39/1.18</f>
        <v>11.779661000000001</v>
      </c>
      <c r="O38" s="34">
        <v>0</v>
      </c>
      <c r="P38" s="34">
        <f t="shared" si="19"/>
        <v>11.779661000000001</v>
      </c>
      <c r="Q38" s="34">
        <v>0</v>
      </c>
      <c r="R38" s="34">
        <v>0</v>
      </c>
      <c r="S38" s="34">
        <f>'форма 2'!U39/1.18</f>
        <v>11.779661000000001</v>
      </c>
      <c r="T38" s="34">
        <v>0</v>
      </c>
      <c r="U38" s="34" t="s">
        <v>119</v>
      </c>
      <c r="V38" s="34">
        <v>0</v>
      </c>
      <c r="W38" s="34" t="s">
        <v>119</v>
      </c>
      <c r="X38" s="34">
        <f t="shared" si="4"/>
        <v>11.779661000000001</v>
      </c>
      <c r="Y38" s="34" t="s">
        <v>119</v>
      </c>
      <c r="Z38" s="34">
        <f t="shared" si="5"/>
        <v>11.779661000000001</v>
      </c>
      <c r="AA38" s="34">
        <v>0</v>
      </c>
      <c r="AB38" s="34">
        <v>0</v>
      </c>
      <c r="AC38" s="34">
        <f>'форма 2'!AI39/1.18</f>
        <v>11.779661000000001</v>
      </c>
      <c r="AD38" s="34">
        <f>'форма 2'!AN39/1.18</f>
        <v>11.779661000000001</v>
      </c>
      <c r="AE38" s="34">
        <f>'форма 2'!AS39/1.18</f>
        <v>0</v>
      </c>
      <c r="AF38" s="34">
        <f>'форма 2'!AX39/1.18</f>
        <v>0</v>
      </c>
      <c r="AG38" s="34">
        <f>'форма 2'!BC39/1.18</f>
        <v>0</v>
      </c>
      <c r="AH38" s="34">
        <f>'форма 2'!BH39/1.18</f>
        <v>0</v>
      </c>
      <c r="AI38" s="34">
        <f t="shared" si="20"/>
        <v>11.779661000000001</v>
      </c>
      <c r="AJ38" s="34">
        <f t="shared" si="21"/>
        <v>11.779661000000001</v>
      </c>
      <c r="AK38" s="24"/>
    </row>
    <row r="39" spans="1:37" ht="63.75" x14ac:dyDescent="0.2">
      <c r="A39" s="18" t="s">
        <v>196</v>
      </c>
      <c r="B39" s="22" t="s">
        <v>404</v>
      </c>
      <c r="C39" s="26" t="s">
        <v>117</v>
      </c>
      <c r="D39" s="23" t="s">
        <v>178</v>
      </c>
      <c r="E39" s="18">
        <v>2017</v>
      </c>
      <c r="F39" s="18">
        <v>2017</v>
      </c>
      <c r="G39" s="18">
        <v>2018</v>
      </c>
      <c r="H39" s="34">
        <f>0.9599999976/1.18</f>
        <v>0.81355932000000009</v>
      </c>
      <c r="I39" s="34">
        <f t="shared" si="2"/>
        <v>0.81355932000000009</v>
      </c>
      <c r="J39" s="34">
        <v>0</v>
      </c>
      <c r="K39" s="34">
        <f t="shared" si="8"/>
        <v>0.81355932000000009</v>
      </c>
      <c r="L39" s="34">
        <v>0</v>
      </c>
      <c r="M39" s="34">
        <f t="shared" si="3"/>
        <v>0.81355932000000009</v>
      </c>
      <c r="N39" s="34"/>
      <c r="O39" s="34">
        <v>0</v>
      </c>
      <c r="P39" s="34">
        <f t="shared" si="19"/>
        <v>2.2394669471186441</v>
      </c>
      <c r="Q39" s="34">
        <v>0</v>
      </c>
      <c r="R39" s="34">
        <f>'форма 2'!BR40/1.18</f>
        <v>2.2394669471186441</v>
      </c>
      <c r="S39" s="34">
        <v>0</v>
      </c>
      <c r="T39" s="34">
        <v>0</v>
      </c>
      <c r="U39" s="34" t="s">
        <v>119</v>
      </c>
      <c r="V39" s="34">
        <v>0</v>
      </c>
      <c r="W39" s="34" t="s">
        <v>119</v>
      </c>
      <c r="X39" s="34">
        <f t="shared" si="4"/>
        <v>0.81355932000000009</v>
      </c>
      <c r="Y39" s="34" t="s">
        <v>119</v>
      </c>
      <c r="Z39" s="34">
        <f t="shared" si="5"/>
        <v>2.2394669471186441</v>
      </c>
      <c r="AA39" s="34">
        <v>0</v>
      </c>
      <c r="AB39" s="34">
        <v>0</v>
      </c>
      <c r="AC39" s="34">
        <f>'форма 2'!AI40/1.18</f>
        <v>0.81355931999999997</v>
      </c>
      <c r="AD39" s="34">
        <f>'форма 2'!AN40/1.18</f>
        <v>0.81355931999999997</v>
      </c>
      <c r="AE39" s="34">
        <f>'форма 2'!AS40/1.18</f>
        <v>0</v>
      </c>
      <c r="AF39" s="34">
        <f>'форма 2'!AX40/1.18</f>
        <v>1.4259076271186442</v>
      </c>
      <c r="AG39" s="34">
        <f>'форма 2'!BC40/1.18</f>
        <v>0</v>
      </c>
      <c r="AH39" s="34">
        <f>'форма 2'!BH40/1.18</f>
        <v>0</v>
      </c>
      <c r="AI39" s="34">
        <f t="shared" si="20"/>
        <v>0.81355931999999997</v>
      </c>
      <c r="AJ39" s="34">
        <f t="shared" si="21"/>
        <v>2.2394669471186441</v>
      </c>
      <c r="AK39" s="34" t="s">
        <v>411</v>
      </c>
    </row>
    <row r="40" spans="1:37" ht="51" x14ac:dyDescent="0.2">
      <c r="A40" s="18" t="s">
        <v>196</v>
      </c>
      <c r="B40" s="22" t="s">
        <v>116</v>
      </c>
      <c r="C40" s="26" t="s">
        <v>118</v>
      </c>
      <c r="D40" s="23" t="s">
        <v>178</v>
      </c>
      <c r="E40" s="18">
        <v>2017</v>
      </c>
      <c r="F40" s="18">
        <v>2017</v>
      </c>
      <c r="G40" s="18">
        <v>2017</v>
      </c>
      <c r="H40" s="34">
        <f>10.82999988/1.18</f>
        <v>9.1779660000000014</v>
      </c>
      <c r="I40" s="34">
        <f t="shared" si="2"/>
        <v>9.1779660000000014</v>
      </c>
      <c r="J40" s="34">
        <v>0</v>
      </c>
      <c r="K40" s="34">
        <f t="shared" si="8"/>
        <v>9.1779660000000014</v>
      </c>
      <c r="L40" s="34">
        <v>0</v>
      </c>
      <c r="M40" s="34">
        <f t="shared" si="3"/>
        <v>9.1779660000000014</v>
      </c>
      <c r="N40" s="34"/>
      <c r="O40" s="34">
        <v>0</v>
      </c>
      <c r="P40" s="34">
        <f t="shared" si="19"/>
        <v>9.1779660000000014</v>
      </c>
      <c r="Q40" s="34">
        <v>0</v>
      </c>
      <c r="R40" s="34">
        <f>M40</f>
        <v>9.1779660000000014</v>
      </c>
      <c r="S40" s="34">
        <v>0</v>
      </c>
      <c r="T40" s="34">
        <v>0</v>
      </c>
      <c r="U40" s="34" t="s">
        <v>119</v>
      </c>
      <c r="V40" s="34">
        <v>0</v>
      </c>
      <c r="W40" s="34" t="s">
        <v>119</v>
      </c>
      <c r="X40" s="34">
        <f t="shared" si="4"/>
        <v>9.1779660000000014</v>
      </c>
      <c r="Y40" s="34" t="s">
        <v>119</v>
      </c>
      <c r="Z40" s="34">
        <f t="shared" si="5"/>
        <v>9.1779660000000014</v>
      </c>
      <c r="AA40" s="34">
        <v>0</v>
      </c>
      <c r="AB40" s="34">
        <v>0</v>
      </c>
      <c r="AC40" s="34">
        <f>'форма 2'!AI41/1.18</f>
        <v>9.1779659999999996</v>
      </c>
      <c r="AD40" s="34">
        <f>'форма 2'!AN41/1.18</f>
        <v>9.1779659999999996</v>
      </c>
      <c r="AE40" s="34">
        <f>'форма 2'!AS41/1.18</f>
        <v>0</v>
      </c>
      <c r="AF40" s="34">
        <f>'форма 2'!AX41/1.18</f>
        <v>0</v>
      </c>
      <c r="AG40" s="34">
        <f>'форма 2'!BC41/1.18</f>
        <v>0</v>
      </c>
      <c r="AH40" s="34">
        <f>'форма 2'!BH41/1.18</f>
        <v>0</v>
      </c>
      <c r="AI40" s="34">
        <f t="shared" si="20"/>
        <v>9.1779659999999996</v>
      </c>
      <c r="AJ40" s="34">
        <f t="shared" si="21"/>
        <v>9.1779659999999996</v>
      </c>
      <c r="AK40" s="24"/>
    </row>
    <row r="41" spans="1:37" ht="140.25" x14ac:dyDescent="0.2">
      <c r="A41" s="18" t="s">
        <v>196</v>
      </c>
      <c r="B41" s="22" t="s">
        <v>175</v>
      </c>
      <c r="C41" s="22" t="s">
        <v>397</v>
      </c>
      <c r="D41" s="23" t="s">
        <v>178</v>
      </c>
      <c r="E41" s="18">
        <v>2018</v>
      </c>
      <c r="F41" s="18"/>
      <c r="G41" s="18">
        <v>2018</v>
      </c>
      <c r="H41" s="34" t="s">
        <v>119</v>
      </c>
      <c r="I41" s="34" t="str">
        <f t="shared" si="2"/>
        <v>н/д</v>
      </c>
      <c r="J41" s="34">
        <v>0</v>
      </c>
      <c r="K41" s="34">
        <f t="shared" si="8"/>
        <v>0</v>
      </c>
      <c r="L41" s="34">
        <v>0</v>
      </c>
      <c r="M41" s="34">
        <v>0</v>
      </c>
      <c r="N41" s="34">
        <f>'форма 2'!T42/1.18</f>
        <v>0</v>
      </c>
      <c r="O41" s="34">
        <v>0</v>
      </c>
      <c r="P41" s="34">
        <f t="shared" si="19"/>
        <v>9.5764618644067792</v>
      </c>
      <c r="Q41" s="34">
        <v>0</v>
      </c>
      <c r="R41" s="34">
        <v>0</v>
      </c>
      <c r="S41" s="34">
        <f>'форма 2'!U42/1.18</f>
        <v>9.5764618644067792</v>
      </c>
      <c r="T41" s="34">
        <v>0</v>
      </c>
      <c r="U41" s="34" t="s">
        <v>119</v>
      </c>
      <c r="V41" s="34">
        <v>0</v>
      </c>
      <c r="W41" s="34" t="s">
        <v>119</v>
      </c>
      <c r="X41" s="34">
        <f t="shared" si="4"/>
        <v>0</v>
      </c>
      <c r="Y41" s="34" t="s">
        <v>119</v>
      </c>
      <c r="Z41" s="34">
        <f t="shared" si="5"/>
        <v>9.5764618644067792</v>
      </c>
      <c r="AA41" s="34">
        <v>0</v>
      </c>
      <c r="AB41" s="34">
        <v>0</v>
      </c>
      <c r="AC41" s="34">
        <f>'форма 2'!AI42/1.18</f>
        <v>0</v>
      </c>
      <c r="AD41" s="34">
        <f>'форма 2'!AN42/1.18</f>
        <v>0</v>
      </c>
      <c r="AE41" s="34">
        <f>'форма 2'!AS42/1.18</f>
        <v>0</v>
      </c>
      <c r="AF41" s="34">
        <f>'форма 2'!AX42/1.18</f>
        <v>9.5764618644067792</v>
      </c>
      <c r="AG41" s="34">
        <f>'форма 2'!BC42/1.18</f>
        <v>0</v>
      </c>
      <c r="AH41" s="34">
        <f>'форма 2'!BH42/1.18</f>
        <v>0</v>
      </c>
      <c r="AI41" s="34">
        <f t="shared" si="20"/>
        <v>0</v>
      </c>
      <c r="AJ41" s="34">
        <f t="shared" si="21"/>
        <v>9.5764618644067792</v>
      </c>
      <c r="AK41" s="85" t="s">
        <v>412</v>
      </c>
    </row>
    <row r="42" spans="1:37" ht="102" x14ac:dyDescent="0.2">
      <c r="A42" s="18" t="s">
        <v>196</v>
      </c>
      <c r="B42" s="22" t="s">
        <v>176</v>
      </c>
      <c r="C42" s="22" t="s">
        <v>399</v>
      </c>
      <c r="D42" s="23" t="s">
        <v>178</v>
      </c>
      <c r="E42" s="18">
        <v>2018</v>
      </c>
      <c r="F42" s="18"/>
      <c r="G42" s="18">
        <v>2018</v>
      </c>
      <c r="H42" s="34">
        <v>0</v>
      </c>
      <c r="I42" s="34">
        <f>'форма 2'!K43/1.18</f>
        <v>0.78860169491525423</v>
      </c>
      <c r="J42" s="34">
        <v>0</v>
      </c>
      <c r="K42" s="34">
        <f t="shared" si="8"/>
        <v>0</v>
      </c>
      <c r="L42" s="34">
        <v>0</v>
      </c>
      <c r="M42" s="34">
        <f>H42</f>
        <v>0</v>
      </c>
      <c r="N42" s="34">
        <f>'форма 2'!T43/1.18</f>
        <v>0</v>
      </c>
      <c r="O42" s="34">
        <v>0</v>
      </c>
      <c r="P42" s="34">
        <f>Q42+R42+S42+T42</f>
        <v>0.93054999999999999</v>
      </c>
      <c r="Q42" s="34">
        <v>0</v>
      </c>
      <c r="R42" s="34">
        <f>'форма 2'!U43</f>
        <v>0.93054999999999999</v>
      </c>
      <c r="S42" s="34">
        <v>0</v>
      </c>
      <c r="T42" s="34">
        <v>0</v>
      </c>
      <c r="U42" s="34" t="s">
        <v>119</v>
      </c>
      <c r="V42" s="34">
        <v>0</v>
      </c>
      <c r="W42" s="34" t="s">
        <v>119</v>
      </c>
      <c r="X42" s="34">
        <f t="shared" si="4"/>
        <v>0</v>
      </c>
      <c r="Y42" s="34" t="s">
        <v>119</v>
      </c>
      <c r="Z42" s="34">
        <f>P42</f>
        <v>0.93054999999999999</v>
      </c>
      <c r="AA42" s="34">
        <v>0</v>
      </c>
      <c r="AB42" s="34">
        <v>0</v>
      </c>
      <c r="AC42" s="34">
        <f>'форма 2'!AI43/1.18</f>
        <v>0</v>
      </c>
      <c r="AD42" s="34">
        <f>'форма 2'!AN43/1.18</f>
        <v>0</v>
      </c>
      <c r="AE42" s="34">
        <f>'форма 2'!AS43/1.18</f>
        <v>0</v>
      </c>
      <c r="AF42" s="34">
        <f>'форма 2'!AX43</f>
        <v>0.93054999999999999</v>
      </c>
      <c r="AG42" s="34">
        <f>'форма 2'!BC43/1.18</f>
        <v>0</v>
      </c>
      <c r="AH42" s="34">
        <f>'форма 2'!BH43/1.18</f>
        <v>0</v>
      </c>
      <c r="AI42" s="34">
        <f t="shared" si="20"/>
        <v>0</v>
      </c>
      <c r="AJ42" s="34">
        <f t="shared" si="21"/>
        <v>0.93054999999999999</v>
      </c>
      <c r="AK42" s="85" t="s">
        <v>406</v>
      </c>
    </row>
    <row r="43" spans="1:37" s="60" customFormat="1" ht="38.25" x14ac:dyDescent="0.2">
      <c r="A43" s="56" t="s">
        <v>196</v>
      </c>
      <c r="B43" s="93" t="s">
        <v>177</v>
      </c>
      <c r="C43" s="93" t="s">
        <v>396</v>
      </c>
      <c r="D43" s="91" t="s">
        <v>178</v>
      </c>
      <c r="E43" s="56">
        <v>2018</v>
      </c>
      <c r="F43" s="56"/>
      <c r="G43" s="56">
        <v>2018</v>
      </c>
      <c r="H43" s="51" t="s">
        <v>119</v>
      </c>
      <c r="I43" s="51" t="str">
        <f t="shared" si="2"/>
        <v>н/д</v>
      </c>
      <c r="J43" s="51">
        <v>0</v>
      </c>
      <c r="K43" s="51">
        <f t="shared" si="8"/>
        <v>0</v>
      </c>
      <c r="L43" s="51">
        <v>0</v>
      </c>
      <c r="M43" s="51">
        <v>0</v>
      </c>
      <c r="N43" s="51">
        <f>'форма 2'!T44/1.18</f>
        <v>0</v>
      </c>
      <c r="O43" s="51">
        <v>0</v>
      </c>
      <c r="P43" s="51">
        <f t="shared" si="19"/>
        <v>156.16879802542374</v>
      </c>
      <c r="Q43" s="51">
        <v>0</v>
      </c>
      <c r="R43" s="51">
        <v>0</v>
      </c>
      <c r="S43" s="51">
        <f>'форма 2'!U44/1.18</f>
        <v>156.16879802542374</v>
      </c>
      <c r="T43" s="51">
        <v>0</v>
      </c>
      <c r="U43" s="51" t="s">
        <v>119</v>
      </c>
      <c r="V43" s="51">
        <v>0</v>
      </c>
      <c r="W43" s="51" t="s">
        <v>119</v>
      </c>
      <c r="X43" s="51">
        <f t="shared" si="4"/>
        <v>0</v>
      </c>
      <c r="Y43" s="51" t="s">
        <v>119</v>
      </c>
      <c r="Z43" s="51">
        <f t="shared" si="5"/>
        <v>156.16879802542374</v>
      </c>
      <c r="AA43" s="51">
        <v>0</v>
      </c>
      <c r="AB43" s="51">
        <v>0</v>
      </c>
      <c r="AC43" s="51">
        <f>'форма 2'!AI44/1.18</f>
        <v>0</v>
      </c>
      <c r="AD43" s="51">
        <f>'форма 2'!AN44/1.18</f>
        <v>0</v>
      </c>
      <c r="AE43" s="51">
        <f>'форма 2'!AS44/1.18</f>
        <v>0</v>
      </c>
      <c r="AF43" s="51">
        <f>'форма 2'!AX44/1.18</f>
        <v>156.16879802542374</v>
      </c>
      <c r="AG43" s="51">
        <f>'форма 2'!BC44/1.18</f>
        <v>0</v>
      </c>
      <c r="AH43" s="51">
        <f>'форма 2'!BH44/1.18</f>
        <v>0</v>
      </c>
      <c r="AI43" s="51">
        <f t="shared" si="20"/>
        <v>0</v>
      </c>
      <c r="AJ43" s="51">
        <f t="shared" si="21"/>
        <v>156.16879802542374</v>
      </c>
      <c r="AK43" s="94"/>
    </row>
    <row r="44" spans="1:37" s="60" customFormat="1" ht="89.25" x14ac:dyDescent="0.2">
      <c r="A44" s="56" t="s">
        <v>196</v>
      </c>
      <c r="B44" s="93" t="str">
        <f>'форма 2'!B45</f>
        <v>Установка кондиционеров во фронт-офисах (залах приёма клиентов)</v>
      </c>
      <c r="C44" s="93" t="s">
        <v>398</v>
      </c>
      <c r="D44" s="91" t="s">
        <v>178</v>
      </c>
      <c r="E44" s="56">
        <v>2018</v>
      </c>
      <c r="F44" s="56"/>
      <c r="G44" s="56">
        <v>2018</v>
      </c>
      <c r="H44" s="51" t="s">
        <v>119</v>
      </c>
      <c r="I44" s="51" t="str">
        <f t="shared" si="2"/>
        <v>н/д</v>
      </c>
      <c r="J44" s="51">
        <v>0</v>
      </c>
      <c r="K44" s="51">
        <f t="shared" si="8"/>
        <v>0</v>
      </c>
      <c r="L44" s="51">
        <v>0</v>
      </c>
      <c r="M44" s="51">
        <v>0</v>
      </c>
      <c r="N44" s="51">
        <f>'форма 2'!T45/1.18</f>
        <v>0</v>
      </c>
      <c r="O44" s="51">
        <v>0</v>
      </c>
      <c r="P44" s="51">
        <f t="shared" si="19"/>
        <v>2.2906371525423732</v>
      </c>
      <c r="Q44" s="51">
        <v>0</v>
      </c>
      <c r="R44" s="51">
        <v>0</v>
      </c>
      <c r="S44" s="51">
        <f>'форма 2'!U45/1.18</f>
        <v>2.2906371525423732</v>
      </c>
      <c r="T44" s="51">
        <v>0</v>
      </c>
      <c r="U44" s="51" t="s">
        <v>119</v>
      </c>
      <c r="V44" s="51">
        <v>0</v>
      </c>
      <c r="W44" s="51" t="s">
        <v>119</v>
      </c>
      <c r="X44" s="51">
        <f t="shared" si="4"/>
        <v>0</v>
      </c>
      <c r="Y44" s="51" t="s">
        <v>119</v>
      </c>
      <c r="Z44" s="51">
        <f t="shared" si="5"/>
        <v>2.2906371525423732</v>
      </c>
      <c r="AA44" s="51">
        <v>0</v>
      </c>
      <c r="AB44" s="51">
        <v>0</v>
      </c>
      <c r="AC44" s="51">
        <f>'форма 2'!AI45/1.18</f>
        <v>0</v>
      </c>
      <c r="AD44" s="51">
        <f>'форма 2'!AN45/1.18</f>
        <v>0</v>
      </c>
      <c r="AE44" s="51">
        <f>'форма 2'!AS45/1.18</f>
        <v>0</v>
      </c>
      <c r="AF44" s="51">
        <f>'форма 2'!AX45/1.18</f>
        <v>2.2906371525423732</v>
      </c>
      <c r="AG44" s="51">
        <f>'форма 2'!BC45/1.18</f>
        <v>0</v>
      </c>
      <c r="AH44" s="51">
        <f>'форма 2'!BH45/1.18</f>
        <v>0</v>
      </c>
      <c r="AI44" s="51">
        <f t="shared" si="20"/>
        <v>0</v>
      </c>
      <c r="AJ44" s="51">
        <f t="shared" si="21"/>
        <v>2.2906371525423732</v>
      </c>
      <c r="AK44" s="98" t="s">
        <v>413</v>
      </c>
    </row>
    <row r="46" spans="1:37" x14ac:dyDescent="0.2">
      <c r="AF46" s="96"/>
    </row>
  </sheetData>
  <mergeCells count="26">
    <mergeCell ref="AE16:AF16"/>
    <mergeCell ref="AG16:AH16"/>
    <mergeCell ref="AI16:AI17"/>
    <mergeCell ref="AC15:AJ15"/>
    <mergeCell ref="AJ16:AJ17"/>
    <mergeCell ref="P16:T16"/>
    <mergeCell ref="U16:V16"/>
    <mergeCell ref="W16:X16"/>
    <mergeCell ref="Y16:Z16"/>
    <mergeCell ref="AC16:AD16"/>
    <mergeCell ref="A1:AK1"/>
    <mergeCell ref="A2:AK2"/>
    <mergeCell ref="A3:AK3"/>
    <mergeCell ref="F15:G16"/>
    <mergeCell ref="A15:A17"/>
    <mergeCell ref="B15:B17"/>
    <mergeCell ref="C15:C17"/>
    <mergeCell ref="D15:D17"/>
    <mergeCell ref="E15:E17"/>
    <mergeCell ref="H15:I16"/>
    <mergeCell ref="J15:J17"/>
    <mergeCell ref="K15:T15"/>
    <mergeCell ref="U15:Z15"/>
    <mergeCell ref="AA15:AB16"/>
    <mergeCell ref="AK15:AK17"/>
    <mergeCell ref="K16:O16"/>
  </mergeCells>
  <conditionalFormatting sqref="J19">
    <cfRule type="expression" dxfId="2" priority="3">
      <formula>0</formula>
    </cfRule>
  </conditionalFormatting>
  <conditionalFormatting sqref="H19:AJ44">
    <cfRule type="expression" dxfId="1" priority="1">
      <formula>P19=0</formula>
    </cfRule>
    <cfRule type="expression" dxfId="0" priority="2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5"/>
  <sheetViews>
    <sheetView zoomScale="95" zoomScaleNormal="95" workbookViewId="0">
      <selection activeCell="BP20" sqref="BP20"/>
    </sheetView>
  </sheetViews>
  <sheetFormatPr defaultRowHeight="12.75" outlineLevelRow="1" outlineLevelCol="1" x14ac:dyDescent="0.2"/>
  <cols>
    <col min="1" max="1" width="9.140625" style="60"/>
    <col min="2" max="2" width="26.42578125" style="60" customWidth="1"/>
    <col min="3" max="3" width="16.5703125" style="62" customWidth="1"/>
    <col min="4" max="4" width="9.85546875" style="60" customWidth="1"/>
    <col min="5" max="5" width="11.140625" style="60" customWidth="1"/>
    <col min="6" max="6" width="10.7109375" style="60" hidden="1" customWidth="1" outlineLevel="1"/>
    <col min="7" max="7" width="11.42578125" style="60" hidden="1" customWidth="1" outlineLevel="1"/>
    <col min="8" max="19" width="10.140625" style="60" hidden="1" customWidth="1" outlineLevel="1"/>
    <col min="20" max="20" width="10.85546875" style="60" customWidth="1" collapsed="1"/>
    <col min="21" max="25" width="9.140625" style="60" hidden="1" customWidth="1" outlineLevel="1"/>
    <col min="26" max="26" width="9.85546875" style="60" bestFit="1" customWidth="1" collapsed="1"/>
    <col min="27" max="27" width="9.140625" style="60" customWidth="1"/>
    <col min="28" max="32" width="9.140625" style="60" hidden="1" customWidth="1" outlineLevel="1"/>
    <col min="33" max="33" width="9.85546875" style="60" bestFit="1" customWidth="1" collapsed="1"/>
    <col min="34" max="34" width="9.140625" style="60"/>
    <col min="35" max="39" width="0" style="60" hidden="1" customWidth="1" outlineLevel="1"/>
    <col min="40" max="40" width="9.85546875" style="60" bestFit="1" customWidth="1" collapsed="1"/>
    <col min="41" max="41" width="9.140625" style="60"/>
    <col min="42" max="46" width="0" style="60" hidden="1" customWidth="1" outlineLevel="1"/>
    <col min="47" max="47" width="9.85546875" style="60" bestFit="1" customWidth="1" collapsed="1"/>
    <col min="48" max="48" width="9.140625" style="60"/>
    <col min="49" max="53" width="0" style="60" hidden="1" customWidth="1" outlineLevel="1"/>
    <col min="54" max="54" width="9.85546875" style="60" bestFit="1" customWidth="1" collapsed="1"/>
    <col min="55" max="55" width="9.140625" style="60"/>
    <col min="56" max="60" width="0" style="60" hidden="1" customWidth="1" outlineLevel="1"/>
    <col min="61" max="61" width="9.85546875" style="60" bestFit="1" customWidth="1" collapsed="1"/>
    <col min="62" max="62" width="9.140625" style="60"/>
    <col min="63" max="67" width="0" style="60" hidden="1" customWidth="1" outlineLevel="1"/>
    <col min="68" max="68" width="9.85546875" style="60" bestFit="1" customWidth="1" collapsed="1"/>
    <col min="69" max="69" width="9.140625" style="60"/>
    <col min="70" max="74" width="0" style="60" hidden="1" customWidth="1" outlineLevel="1"/>
    <col min="75" max="75" width="12.140625" style="60" customWidth="1" collapsed="1"/>
    <col min="76" max="76" width="41.140625" style="60" customWidth="1"/>
    <col min="77" max="16384" width="9.140625" style="60"/>
  </cols>
  <sheetData>
    <row r="1" spans="1:76" x14ac:dyDescent="0.2">
      <c r="A1" s="135" t="s">
        <v>218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</row>
    <row r="2" spans="1:76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</row>
    <row r="3" spans="1:76" x14ac:dyDescent="0.2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</row>
    <row r="4" spans="1:76" x14ac:dyDescent="0.2">
      <c r="A4" s="62"/>
    </row>
    <row r="5" spans="1:76" x14ac:dyDescent="0.2">
      <c r="A5" s="105" t="s">
        <v>219</v>
      </c>
    </row>
    <row r="6" spans="1:76" x14ac:dyDescent="0.2">
      <c r="A6" s="62"/>
    </row>
    <row r="7" spans="1:76" x14ac:dyDescent="0.2">
      <c r="A7" s="62" t="s">
        <v>76</v>
      </c>
    </row>
    <row r="8" spans="1:76" x14ac:dyDescent="0.2">
      <c r="A8" s="62"/>
    </row>
    <row r="9" spans="1:76" x14ac:dyDescent="0.2">
      <c r="A9" s="62" t="s">
        <v>77</v>
      </c>
    </row>
    <row r="10" spans="1:76" x14ac:dyDescent="0.2">
      <c r="A10" s="63"/>
    </row>
    <row r="11" spans="1:76" x14ac:dyDescent="0.2">
      <c r="A11" s="62" t="s">
        <v>4</v>
      </c>
    </row>
    <row r="12" spans="1:76" x14ac:dyDescent="0.2">
      <c r="A12" s="62" t="s">
        <v>205</v>
      </c>
    </row>
    <row r="13" spans="1:76" x14ac:dyDescent="0.2">
      <c r="A13" s="63"/>
    </row>
    <row r="14" spans="1:76" x14ac:dyDescent="0.2">
      <c r="A14" s="136" t="s">
        <v>5</v>
      </c>
      <c r="B14" s="136" t="s">
        <v>6</v>
      </c>
      <c r="C14" s="136" t="s">
        <v>7</v>
      </c>
      <c r="D14" s="136" t="s">
        <v>60</v>
      </c>
      <c r="E14" s="136"/>
      <c r="F14" s="136" t="s">
        <v>250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 t="s">
        <v>61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 t="s">
        <v>31</v>
      </c>
    </row>
    <row r="15" spans="1:76" ht="35.25" customHeight="1" x14ac:dyDescent="0.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 t="s">
        <v>249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 t="s">
        <v>56</v>
      </c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 t="s">
        <v>57</v>
      </c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 t="s">
        <v>32</v>
      </c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</row>
    <row r="16" spans="1:76" ht="53.25" customHeight="1" x14ac:dyDescent="0.2">
      <c r="A16" s="136"/>
      <c r="B16" s="136"/>
      <c r="C16" s="136"/>
      <c r="D16" s="136"/>
      <c r="E16" s="136"/>
      <c r="F16" s="136" t="s">
        <v>251</v>
      </c>
      <c r="G16" s="136"/>
      <c r="H16" s="136"/>
      <c r="I16" s="136"/>
      <c r="J16" s="136"/>
      <c r="K16" s="136"/>
      <c r="L16" s="136"/>
      <c r="M16" s="136" t="s">
        <v>167</v>
      </c>
      <c r="N16" s="136"/>
      <c r="O16" s="136"/>
      <c r="P16" s="136"/>
      <c r="Q16" s="136"/>
      <c r="R16" s="136"/>
      <c r="S16" s="136"/>
      <c r="T16" s="136" t="s">
        <v>70</v>
      </c>
      <c r="U16" s="136"/>
      <c r="V16" s="136"/>
      <c r="W16" s="136"/>
      <c r="X16" s="136"/>
      <c r="Y16" s="136"/>
      <c r="Z16" s="136"/>
      <c r="AA16" s="136" t="s">
        <v>24</v>
      </c>
      <c r="AB16" s="136"/>
      <c r="AC16" s="136"/>
      <c r="AD16" s="136"/>
      <c r="AE16" s="136"/>
      <c r="AF16" s="136"/>
      <c r="AG16" s="136"/>
      <c r="AH16" s="136" t="s">
        <v>70</v>
      </c>
      <c r="AI16" s="136"/>
      <c r="AJ16" s="136"/>
      <c r="AK16" s="136"/>
      <c r="AL16" s="136"/>
      <c r="AM16" s="136"/>
      <c r="AN16" s="136"/>
      <c r="AO16" s="136" t="s">
        <v>24</v>
      </c>
      <c r="AP16" s="136"/>
      <c r="AQ16" s="136"/>
      <c r="AR16" s="136"/>
      <c r="AS16" s="136"/>
      <c r="AT16" s="136"/>
      <c r="AU16" s="136"/>
      <c r="AV16" s="136" t="s">
        <v>70</v>
      </c>
      <c r="AW16" s="136"/>
      <c r="AX16" s="136"/>
      <c r="AY16" s="136"/>
      <c r="AZ16" s="136"/>
      <c r="BA16" s="136"/>
      <c r="BB16" s="136"/>
      <c r="BC16" s="136" t="s">
        <v>24</v>
      </c>
      <c r="BD16" s="136"/>
      <c r="BE16" s="136"/>
      <c r="BF16" s="136"/>
      <c r="BG16" s="136"/>
      <c r="BH16" s="136"/>
      <c r="BI16" s="136"/>
      <c r="BJ16" s="136" t="s">
        <v>18</v>
      </c>
      <c r="BK16" s="136"/>
      <c r="BL16" s="136"/>
      <c r="BM16" s="136"/>
      <c r="BN16" s="136"/>
      <c r="BO16" s="136"/>
      <c r="BP16" s="136"/>
      <c r="BQ16" s="136" t="s">
        <v>24</v>
      </c>
      <c r="BR16" s="136"/>
      <c r="BS16" s="136"/>
      <c r="BT16" s="136"/>
      <c r="BU16" s="136"/>
      <c r="BV16" s="136"/>
      <c r="BW16" s="136"/>
      <c r="BX16" s="136"/>
    </row>
    <row r="17" spans="1:76" ht="32.25" customHeight="1" x14ac:dyDescent="0.2">
      <c r="A17" s="136"/>
      <c r="B17" s="136"/>
      <c r="C17" s="136"/>
      <c r="D17" s="136" t="s">
        <v>18</v>
      </c>
      <c r="E17" s="136" t="s">
        <v>24</v>
      </c>
      <c r="F17" s="136" t="s">
        <v>62</v>
      </c>
      <c r="G17" s="136"/>
      <c r="H17" s="136" t="s">
        <v>63</v>
      </c>
      <c r="I17" s="136"/>
      <c r="J17" s="136"/>
      <c r="K17" s="136"/>
      <c r="L17" s="136"/>
      <c r="M17" s="136" t="s">
        <v>62</v>
      </c>
      <c r="N17" s="136"/>
      <c r="O17" s="136" t="s">
        <v>63</v>
      </c>
      <c r="P17" s="136"/>
      <c r="Q17" s="136"/>
      <c r="R17" s="136"/>
      <c r="S17" s="136"/>
      <c r="T17" s="136" t="s">
        <v>62</v>
      </c>
      <c r="U17" s="136"/>
      <c r="V17" s="136" t="s">
        <v>63</v>
      </c>
      <c r="W17" s="136"/>
      <c r="X17" s="136"/>
      <c r="Y17" s="136"/>
      <c r="Z17" s="136"/>
      <c r="AA17" s="136" t="s">
        <v>62</v>
      </c>
      <c r="AB17" s="136"/>
      <c r="AC17" s="136" t="s">
        <v>63</v>
      </c>
      <c r="AD17" s="136"/>
      <c r="AE17" s="136"/>
      <c r="AF17" s="136"/>
      <c r="AG17" s="136"/>
      <c r="AH17" s="136" t="s">
        <v>62</v>
      </c>
      <c r="AI17" s="136"/>
      <c r="AJ17" s="136" t="s">
        <v>63</v>
      </c>
      <c r="AK17" s="136"/>
      <c r="AL17" s="136"/>
      <c r="AM17" s="136"/>
      <c r="AN17" s="136"/>
      <c r="AO17" s="136" t="s">
        <v>62</v>
      </c>
      <c r="AP17" s="136"/>
      <c r="AQ17" s="136" t="s">
        <v>63</v>
      </c>
      <c r="AR17" s="136"/>
      <c r="AS17" s="136"/>
      <c r="AT17" s="136"/>
      <c r="AU17" s="136"/>
      <c r="AV17" s="136" t="s">
        <v>62</v>
      </c>
      <c r="AW17" s="136"/>
      <c r="AX17" s="136" t="s">
        <v>63</v>
      </c>
      <c r="AY17" s="136"/>
      <c r="AZ17" s="136"/>
      <c r="BA17" s="136"/>
      <c r="BB17" s="136"/>
      <c r="BC17" s="136" t="s">
        <v>62</v>
      </c>
      <c r="BD17" s="136"/>
      <c r="BE17" s="136" t="s">
        <v>63</v>
      </c>
      <c r="BF17" s="136"/>
      <c r="BG17" s="136"/>
      <c r="BH17" s="136"/>
      <c r="BI17" s="136"/>
      <c r="BJ17" s="136" t="s">
        <v>62</v>
      </c>
      <c r="BK17" s="136"/>
      <c r="BL17" s="136" t="s">
        <v>63</v>
      </c>
      <c r="BM17" s="136"/>
      <c r="BN17" s="136"/>
      <c r="BO17" s="136"/>
      <c r="BP17" s="136"/>
      <c r="BQ17" s="136" t="s">
        <v>62</v>
      </c>
      <c r="BR17" s="136"/>
      <c r="BS17" s="136" t="s">
        <v>63</v>
      </c>
      <c r="BT17" s="136"/>
      <c r="BU17" s="136"/>
      <c r="BV17" s="136"/>
      <c r="BW17" s="136"/>
      <c r="BX17" s="136"/>
    </row>
    <row r="18" spans="1:76" ht="38.25" x14ac:dyDescent="0.2">
      <c r="A18" s="136"/>
      <c r="B18" s="136"/>
      <c r="C18" s="136"/>
      <c r="D18" s="136"/>
      <c r="E18" s="136"/>
      <c r="F18" s="64" t="s">
        <v>64</v>
      </c>
      <c r="G18" s="64" t="s">
        <v>64</v>
      </c>
      <c r="H18" s="64" t="s">
        <v>65</v>
      </c>
      <c r="I18" s="64" t="s">
        <v>66</v>
      </c>
      <c r="J18" s="64" t="s">
        <v>67</v>
      </c>
      <c r="K18" s="64" t="s">
        <v>68</v>
      </c>
      <c r="L18" s="64" t="s">
        <v>220</v>
      </c>
      <c r="M18" s="64" t="s">
        <v>64</v>
      </c>
      <c r="N18" s="64" t="s">
        <v>64</v>
      </c>
      <c r="O18" s="64" t="s">
        <v>65</v>
      </c>
      <c r="P18" s="64" t="s">
        <v>66</v>
      </c>
      <c r="Q18" s="64" t="s">
        <v>67</v>
      </c>
      <c r="R18" s="64" t="s">
        <v>68</v>
      </c>
      <c r="S18" s="64" t="s">
        <v>220</v>
      </c>
      <c r="T18" s="64" t="s">
        <v>64</v>
      </c>
      <c r="U18" s="64" t="s">
        <v>64</v>
      </c>
      <c r="V18" s="64" t="s">
        <v>65</v>
      </c>
      <c r="W18" s="64" t="s">
        <v>66</v>
      </c>
      <c r="X18" s="64" t="s">
        <v>67</v>
      </c>
      <c r="Y18" s="64" t="s">
        <v>68</v>
      </c>
      <c r="Z18" s="64" t="s">
        <v>220</v>
      </c>
      <c r="AA18" s="64" t="s">
        <v>64</v>
      </c>
      <c r="AB18" s="64" t="s">
        <v>64</v>
      </c>
      <c r="AC18" s="64" t="s">
        <v>65</v>
      </c>
      <c r="AD18" s="64" t="s">
        <v>66</v>
      </c>
      <c r="AE18" s="64" t="s">
        <v>67</v>
      </c>
      <c r="AF18" s="64" t="s">
        <v>68</v>
      </c>
      <c r="AG18" s="64" t="s">
        <v>220</v>
      </c>
      <c r="AH18" s="64" t="s">
        <v>64</v>
      </c>
      <c r="AI18" s="64" t="s">
        <v>64</v>
      </c>
      <c r="AJ18" s="64" t="s">
        <v>65</v>
      </c>
      <c r="AK18" s="64" t="s">
        <v>66</v>
      </c>
      <c r="AL18" s="64" t="s">
        <v>67</v>
      </c>
      <c r="AM18" s="64" t="s">
        <v>68</v>
      </c>
      <c r="AN18" s="64" t="s">
        <v>266</v>
      </c>
      <c r="AO18" s="64" t="s">
        <v>64</v>
      </c>
      <c r="AP18" s="64" t="s">
        <v>64</v>
      </c>
      <c r="AQ18" s="64" t="s">
        <v>65</v>
      </c>
      <c r="AR18" s="64" t="s">
        <v>66</v>
      </c>
      <c r="AS18" s="64" t="s">
        <v>67</v>
      </c>
      <c r="AT18" s="64" t="s">
        <v>68</v>
      </c>
      <c r="AU18" s="64" t="s">
        <v>266</v>
      </c>
      <c r="AV18" s="64" t="s">
        <v>64</v>
      </c>
      <c r="AW18" s="64" t="s">
        <v>64</v>
      </c>
      <c r="AX18" s="64" t="s">
        <v>65</v>
      </c>
      <c r="AY18" s="64" t="s">
        <v>66</v>
      </c>
      <c r="AZ18" s="64" t="s">
        <v>67</v>
      </c>
      <c r="BA18" s="64" t="s">
        <v>68</v>
      </c>
      <c r="BB18" s="64" t="s">
        <v>266</v>
      </c>
      <c r="BC18" s="64" t="s">
        <v>64</v>
      </c>
      <c r="BD18" s="64" t="s">
        <v>64</v>
      </c>
      <c r="BE18" s="64" t="s">
        <v>65</v>
      </c>
      <c r="BF18" s="64" t="s">
        <v>66</v>
      </c>
      <c r="BG18" s="64" t="s">
        <v>67</v>
      </c>
      <c r="BH18" s="64" t="s">
        <v>68</v>
      </c>
      <c r="BI18" s="64" t="s">
        <v>266</v>
      </c>
      <c r="BJ18" s="64" t="s">
        <v>64</v>
      </c>
      <c r="BK18" s="64" t="s">
        <v>64</v>
      </c>
      <c r="BL18" s="64" t="s">
        <v>65</v>
      </c>
      <c r="BM18" s="64" t="s">
        <v>66</v>
      </c>
      <c r="BN18" s="64" t="s">
        <v>67</v>
      </c>
      <c r="BO18" s="64" t="s">
        <v>68</v>
      </c>
      <c r="BP18" s="64" t="s">
        <v>266</v>
      </c>
      <c r="BQ18" s="64" t="s">
        <v>64</v>
      </c>
      <c r="BR18" s="64" t="s">
        <v>64</v>
      </c>
      <c r="BS18" s="64" t="s">
        <v>65</v>
      </c>
      <c r="BT18" s="64" t="s">
        <v>66</v>
      </c>
      <c r="BU18" s="64" t="s">
        <v>67</v>
      </c>
      <c r="BV18" s="64" t="s">
        <v>68</v>
      </c>
      <c r="BW18" s="64" t="s">
        <v>266</v>
      </c>
      <c r="BX18" s="136"/>
    </row>
    <row r="19" spans="1:76" x14ac:dyDescent="0.2">
      <c r="A19" s="64">
        <v>1</v>
      </c>
      <c r="B19" s="64">
        <v>2</v>
      </c>
      <c r="C19" s="57">
        <v>3</v>
      </c>
      <c r="D19" s="64">
        <v>4</v>
      </c>
      <c r="E19" s="64">
        <v>5</v>
      </c>
      <c r="F19" s="65" t="s">
        <v>221</v>
      </c>
      <c r="G19" s="65" t="s">
        <v>222</v>
      </c>
      <c r="H19" s="65" t="s">
        <v>223</v>
      </c>
      <c r="I19" s="66" t="s">
        <v>224</v>
      </c>
      <c r="J19" s="66" t="s">
        <v>225</v>
      </c>
      <c r="K19" s="66" t="s">
        <v>226</v>
      </c>
      <c r="L19" s="66" t="s">
        <v>227</v>
      </c>
      <c r="M19" s="66" t="s">
        <v>228</v>
      </c>
      <c r="N19" s="66" t="s">
        <v>229</v>
      </c>
      <c r="O19" s="66" t="s">
        <v>230</v>
      </c>
      <c r="P19" s="66" t="s">
        <v>231</v>
      </c>
      <c r="Q19" s="66" t="s">
        <v>232</v>
      </c>
      <c r="R19" s="66" t="s">
        <v>233</v>
      </c>
      <c r="S19" s="66" t="s">
        <v>234</v>
      </c>
      <c r="T19" s="66" t="s">
        <v>235</v>
      </c>
      <c r="U19" s="66" t="s">
        <v>236</v>
      </c>
      <c r="V19" s="66" t="s">
        <v>237</v>
      </c>
      <c r="W19" s="66" t="s">
        <v>238</v>
      </c>
      <c r="X19" s="66" t="s">
        <v>239</v>
      </c>
      <c r="Y19" s="66" t="s">
        <v>240</v>
      </c>
      <c r="Z19" s="66" t="s">
        <v>241</v>
      </c>
      <c r="AA19" s="66" t="s">
        <v>242</v>
      </c>
      <c r="AB19" s="66" t="s">
        <v>243</v>
      </c>
      <c r="AC19" s="66" t="s">
        <v>244</v>
      </c>
      <c r="AD19" s="66" t="s">
        <v>245</v>
      </c>
      <c r="AE19" s="66" t="s">
        <v>246</v>
      </c>
      <c r="AF19" s="66" t="s">
        <v>247</v>
      </c>
      <c r="AG19" s="66" t="s">
        <v>248</v>
      </c>
      <c r="AH19" s="66" t="s">
        <v>252</v>
      </c>
      <c r="AI19" s="66" t="s">
        <v>253</v>
      </c>
      <c r="AJ19" s="66" t="s">
        <v>254</v>
      </c>
      <c r="AK19" s="66" t="s">
        <v>255</v>
      </c>
      <c r="AL19" s="66" t="s">
        <v>256</v>
      </c>
      <c r="AM19" s="66" t="s">
        <v>257</v>
      </c>
      <c r="AN19" s="66" t="s">
        <v>258</v>
      </c>
      <c r="AO19" s="66" t="s">
        <v>259</v>
      </c>
      <c r="AP19" s="66" t="s">
        <v>260</v>
      </c>
      <c r="AQ19" s="66" t="s">
        <v>261</v>
      </c>
      <c r="AR19" s="66" t="s">
        <v>262</v>
      </c>
      <c r="AS19" s="66" t="s">
        <v>263</v>
      </c>
      <c r="AT19" s="66" t="s">
        <v>264</v>
      </c>
      <c r="AU19" s="66" t="s">
        <v>265</v>
      </c>
      <c r="AV19" s="66" t="s">
        <v>267</v>
      </c>
      <c r="AW19" s="66" t="s">
        <v>268</v>
      </c>
      <c r="AX19" s="66" t="s">
        <v>269</v>
      </c>
      <c r="AY19" s="66" t="s">
        <v>270</v>
      </c>
      <c r="AZ19" s="66" t="s">
        <v>271</v>
      </c>
      <c r="BA19" s="66" t="s">
        <v>272</v>
      </c>
      <c r="BB19" s="66" t="s">
        <v>273</v>
      </c>
      <c r="BC19" s="66" t="s">
        <v>274</v>
      </c>
      <c r="BD19" s="66" t="s">
        <v>275</v>
      </c>
      <c r="BE19" s="66" t="s">
        <v>276</v>
      </c>
      <c r="BF19" s="66" t="s">
        <v>277</v>
      </c>
      <c r="BG19" s="66" t="s">
        <v>278</v>
      </c>
      <c r="BH19" s="66" t="s">
        <v>279</v>
      </c>
      <c r="BI19" s="66" t="s">
        <v>280</v>
      </c>
      <c r="BJ19" s="66" t="s">
        <v>281</v>
      </c>
      <c r="BK19" s="66" t="s">
        <v>282</v>
      </c>
      <c r="BL19" s="66" t="s">
        <v>283</v>
      </c>
      <c r="BM19" s="66" t="s">
        <v>284</v>
      </c>
      <c r="BN19" s="66" t="s">
        <v>285</v>
      </c>
      <c r="BO19" s="66" t="s">
        <v>286</v>
      </c>
      <c r="BP19" s="66" t="s">
        <v>287</v>
      </c>
      <c r="BQ19" s="66" t="s">
        <v>288</v>
      </c>
      <c r="BR19" s="66" t="s">
        <v>289</v>
      </c>
      <c r="BS19" s="66" t="s">
        <v>290</v>
      </c>
      <c r="BT19" s="66" t="s">
        <v>291</v>
      </c>
      <c r="BU19" s="66" t="s">
        <v>292</v>
      </c>
      <c r="BV19" s="66" t="s">
        <v>293</v>
      </c>
      <c r="BW19" s="66" t="s">
        <v>294</v>
      </c>
      <c r="BX19" s="64">
        <v>9</v>
      </c>
    </row>
    <row r="20" spans="1:76" s="73" customFormat="1" ht="25.5" x14ac:dyDescent="0.2">
      <c r="A20" s="67">
        <v>0</v>
      </c>
      <c r="B20" s="68" t="s">
        <v>180</v>
      </c>
      <c r="C20" s="69" t="s">
        <v>193</v>
      </c>
      <c r="D20" s="72">
        <f>D26</f>
        <v>204.03390299999998</v>
      </c>
      <c r="E20" s="72">
        <f>E26</f>
        <v>506.01261073728818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f>Z26</f>
        <v>325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f>AG26</f>
        <v>321</v>
      </c>
      <c r="AH20" s="72">
        <f t="shared" ref="AH20" si="0">AH26</f>
        <v>0.41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f>AN26</f>
        <v>293</v>
      </c>
      <c r="AO20" s="72">
        <f t="shared" ref="AO20:AP20" si="1">AO26</f>
        <v>0.41</v>
      </c>
      <c r="AP20" s="72">
        <f t="shared" si="1"/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f t="shared" ref="AU20" si="2">AU26</f>
        <v>527</v>
      </c>
      <c r="AV20" s="72">
        <f>AV26</f>
        <v>0.41</v>
      </c>
      <c r="AW20" s="72">
        <f t="shared" ref="AW20:AX20" si="3">AW26</f>
        <v>0</v>
      </c>
      <c r="AX20" s="72">
        <f t="shared" si="3"/>
        <v>0</v>
      </c>
      <c r="AY20" s="72">
        <v>0</v>
      </c>
      <c r="AZ20" s="72">
        <v>0</v>
      </c>
      <c r="BA20" s="72">
        <v>0</v>
      </c>
      <c r="BB20" s="72">
        <f>BB26</f>
        <v>292</v>
      </c>
      <c r="BC20" s="72">
        <f>BC28</f>
        <v>0.41</v>
      </c>
      <c r="BD20" s="72">
        <v>0</v>
      </c>
      <c r="BE20" s="72">
        <f t="shared" ref="BE20:BF20" si="4">BE26</f>
        <v>0</v>
      </c>
      <c r="BF20" s="72">
        <f t="shared" si="4"/>
        <v>0</v>
      </c>
      <c r="BG20" s="72">
        <v>0</v>
      </c>
      <c r="BH20" s="72">
        <v>0</v>
      </c>
      <c r="BI20" s="72">
        <f t="shared" ref="BI20:BW20" si="5">BI26</f>
        <v>292</v>
      </c>
      <c r="BJ20" s="72">
        <f t="shared" si="5"/>
        <v>0.82</v>
      </c>
      <c r="BK20" s="72">
        <f t="shared" si="5"/>
        <v>0</v>
      </c>
      <c r="BL20" s="72">
        <f t="shared" si="5"/>
        <v>0</v>
      </c>
      <c r="BM20" s="72">
        <f t="shared" si="5"/>
        <v>0</v>
      </c>
      <c r="BN20" s="72">
        <f t="shared" si="5"/>
        <v>0</v>
      </c>
      <c r="BO20" s="72">
        <f t="shared" si="5"/>
        <v>0</v>
      </c>
      <c r="BP20" s="72">
        <f t="shared" si="5"/>
        <v>910</v>
      </c>
      <c r="BQ20" s="72">
        <f t="shared" si="5"/>
        <v>0.82</v>
      </c>
      <c r="BR20" s="72">
        <f t="shared" si="5"/>
        <v>0</v>
      </c>
      <c r="BS20" s="72">
        <f t="shared" si="5"/>
        <v>0</v>
      </c>
      <c r="BT20" s="72">
        <f t="shared" si="5"/>
        <v>0</v>
      </c>
      <c r="BU20" s="72">
        <f t="shared" si="5"/>
        <v>0</v>
      </c>
      <c r="BV20" s="72">
        <f t="shared" si="5"/>
        <v>0</v>
      </c>
      <c r="BW20" s="72">
        <f t="shared" si="5"/>
        <v>1140</v>
      </c>
      <c r="BX20" s="72"/>
    </row>
    <row r="21" spans="1:76" ht="25.5" hidden="1" outlineLevel="1" x14ac:dyDescent="0.2">
      <c r="A21" s="56" t="s">
        <v>181</v>
      </c>
      <c r="B21" s="57" t="s">
        <v>182</v>
      </c>
      <c r="C21" s="70" t="s">
        <v>193</v>
      </c>
      <c r="D21" s="55"/>
      <c r="E21" s="55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5"/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5"/>
      <c r="AH21" s="55"/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5"/>
      <c r="AP21" s="55"/>
      <c r="AQ21" s="58">
        <v>0</v>
      </c>
      <c r="AR21" s="58">
        <v>0</v>
      </c>
      <c r="AS21" s="58">
        <v>0</v>
      </c>
      <c r="AT21" s="58">
        <v>0</v>
      </c>
      <c r="AU21" s="55"/>
      <c r="AV21" s="55"/>
      <c r="AW21" s="55"/>
      <c r="AX21" s="55"/>
      <c r="AY21" s="58">
        <v>0</v>
      </c>
      <c r="AZ21" s="58">
        <v>0</v>
      </c>
      <c r="BA21" s="58">
        <v>0</v>
      </c>
      <c r="BB21" s="55"/>
      <c r="BC21" s="58">
        <v>0</v>
      </c>
      <c r="BD21" s="58">
        <v>0</v>
      </c>
      <c r="BE21" s="58">
        <f t="shared" ref="BE21:BF21" si="6">BE27</f>
        <v>0</v>
      </c>
      <c r="BF21" s="58">
        <f t="shared" si="6"/>
        <v>0</v>
      </c>
      <c r="BG21" s="58">
        <v>0</v>
      </c>
      <c r="BH21" s="58">
        <v>0</v>
      </c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9"/>
    </row>
    <row r="22" spans="1:76" ht="38.25" hidden="1" outlineLevel="1" x14ac:dyDescent="0.2">
      <c r="A22" s="56" t="s">
        <v>183</v>
      </c>
      <c r="B22" s="57" t="s">
        <v>184</v>
      </c>
      <c r="C22" s="70" t="s">
        <v>193</v>
      </c>
      <c r="D22" s="55"/>
      <c r="E22" s="55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5"/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5"/>
      <c r="AH22" s="55"/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5"/>
      <c r="AP22" s="55"/>
      <c r="AQ22" s="58">
        <v>0</v>
      </c>
      <c r="AR22" s="58">
        <v>0</v>
      </c>
      <c r="AS22" s="58">
        <v>0</v>
      </c>
      <c r="AT22" s="58">
        <v>0</v>
      </c>
      <c r="AU22" s="55"/>
      <c r="AV22" s="55"/>
      <c r="AW22" s="55"/>
      <c r="AX22" s="55"/>
      <c r="AY22" s="58">
        <v>0</v>
      </c>
      <c r="AZ22" s="58">
        <v>0</v>
      </c>
      <c r="BA22" s="58">
        <v>0</v>
      </c>
      <c r="BB22" s="55"/>
      <c r="BC22" s="58">
        <v>0</v>
      </c>
      <c r="BD22" s="58">
        <v>0</v>
      </c>
      <c r="BE22" s="58">
        <f t="shared" ref="BE22:BF22" si="7">BE28</f>
        <v>0</v>
      </c>
      <c r="BF22" s="58">
        <f t="shared" si="7"/>
        <v>0</v>
      </c>
      <c r="BG22" s="58">
        <v>0</v>
      </c>
      <c r="BH22" s="58">
        <v>0</v>
      </c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9"/>
    </row>
    <row r="23" spans="1:76" ht="76.5" hidden="1" outlineLevel="1" x14ac:dyDescent="0.2">
      <c r="A23" s="56" t="s">
        <v>185</v>
      </c>
      <c r="B23" s="57" t="s">
        <v>186</v>
      </c>
      <c r="C23" s="70" t="s">
        <v>193</v>
      </c>
      <c r="D23" s="55"/>
      <c r="E23" s="55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5"/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5"/>
      <c r="AH23" s="55"/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5"/>
      <c r="AP23" s="55"/>
      <c r="AQ23" s="58">
        <v>0</v>
      </c>
      <c r="AR23" s="58">
        <v>0</v>
      </c>
      <c r="AS23" s="58">
        <v>0</v>
      </c>
      <c r="AT23" s="58">
        <v>0</v>
      </c>
      <c r="AU23" s="55"/>
      <c r="AV23" s="55"/>
      <c r="AW23" s="55"/>
      <c r="AX23" s="55"/>
      <c r="AY23" s="58">
        <v>0</v>
      </c>
      <c r="AZ23" s="58">
        <v>0</v>
      </c>
      <c r="BA23" s="58">
        <v>0</v>
      </c>
      <c r="BB23" s="55"/>
      <c r="BC23" s="58">
        <v>0</v>
      </c>
      <c r="BD23" s="58">
        <v>0</v>
      </c>
      <c r="BE23" s="58">
        <f t="shared" ref="BE23:BF23" si="8">BE29</f>
        <v>0</v>
      </c>
      <c r="BF23" s="58">
        <f t="shared" si="8"/>
        <v>0</v>
      </c>
      <c r="BG23" s="58">
        <v>0</v>
      </c>
      <c r="BH23" s="58">
        <v>0</v>
      </c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9"/>
    </row>
    <row r="24" spans="1:76" ht="38.25" hidden="1" outlineLevel="1" x14ac:dyDescent="0.2">
      <c r="A24" s="56" t="s">
        <v>187</v>
      </c>
      <c r="B24" s="57" t="s">
        <v>188</v>
      </c>
      <c r="C24" s="70" t="s">
        <v>193</v>
      </c>
      <c r="D24" s="55"/>
      <c r="E24" s="55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5"/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5"/>
      <c r="AH24" s="55"/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5"/>
      <c r="AP24" s="55"/>
      <c r="AQ24" s="58">
        <v>0</v>
      </c>
      <c r="AR24" s="58">
        <v>0</v>
      </c>
      <c r="AS24" s="58">
        <v>0</v>
      </c>
      <c r="AT24" s="58">
        <v>0</v>
      </c>
      <c r="AU24" s="55"/>
      <c r="AV24" s="55"/>
      <c r="AW24" s="55"/>
      <c r="AX24" s="55"/>
      <c r="AY24" s="58">
        <v>0</v>
      </c>
      <c r="AZ24" s="58">
        <v>0</v>
      </c>
      <c r="BA24" s="58">
        <v>0</v>
      </c>
      <c r="BB24" s="55"/>
      <c r="BC24" s="58">
        <v>0</v>
      </c>
      <c r="BD24" s="58">
        <v>0</v>
      </c>
      <c r="BE24" s="58">
        <f t="shared" ref="BE24:BF24" si="9">BE30</f>
        <v>0</v>
      </c>
      <c r="BF24" s="58">
        <f t="shared" si="9"/>
        <v>0</v>
      </c>
      <c r="BG24" s="58">
        <v>0</v>
      </c>
      <c r="BH24" s="58">
        <v>0</v>
      </c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9"/>
    </row>
    <row r="25" spans="1:76" ht="51" hidden="1" outlineLevel="1" x14ac:dyDescent="0.2">
      <c r="A25" s="56" t="s">
        <v>189</v>
      </c>
      <c r="B25" s="57" t="s">
        <v>190</v>
      </c>
      <c r="C25" s="70" t="s">
        <v>193</v>
      </c>
      <c r="D25" s="55"/>
      <c r="E25" s="55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5"/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5"/>
      <c r="AH25" s="55"/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5"/>
      <c r="AP25" s="55"/>
      <c r="AQ25" s="58">
        <v>0</v>
      </c>
      <c r="AR25" s="58">
        <v>0</v>
      </c>
      <c r="AS25" s="58">
        <v>0</v>
      </c>
      <c r="AT25" s="58">
        <v>0</v>
      </c>
      <c r="AU25" s="55"/>
      <c r="AV25" s="55"/>
      <c r="AW25" s="55"/>
      <c r="AX25" s="55"/>
      <c r="AY25" s="58">
        <v>0</v>
      </c>
      <c r="AZ25" s="58">
        <v>0</v>
      </c>
      <c r="BA25" s="58">
        <v>0</v>
      </c>
      <c r="BB25" s="55"/>
      <c r="BC25" s="58">
        <v>0</v>
      </c>
      <c r="BD25" s="58">
        <v>0</v>
      </c>
      <c r="BE25" s="58">
        <f t="shared" ref="BE25:BF25" si="10">BE31</f>
        <v>0</v>
      </c>
      <c r="BF25" s="58">
        <f t="shared" si="10"/>
        <v>0</v>
      </c>
      <c r="BG25" s="58">
        <v>0</v>
      </c>
      <c r="BH25" s="58">
        <v>0</v>
      </c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9"/>
    </row>
    <row r="26" spans="1:76" ht="25.5" collapsed="1" x14ac:dyDescent="0.2">
      <c r="A26" s="56" t="s">
        <v>191</v>
      </c>
      <c r="B26" s="57" t="s">
        <v>192</v>
      </c>
      <c r="C26" s="70" t="s">
        <v>193</v>
      </c>
      <c r="D26" s="55">
        <f>D27</f>
        <v>204.03390299999998</v>
      </c>
      <c r="E26" s="55">
        <f>E27</f>
        <v>506.01261073728818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5">
        <f>Z27</f>
        <v>325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5">
        <f>AG27</f>
        <v>321</v>
      </c>
      <c r="AH26" s="55">
        <f t="shared" ref="AH26:AH27" si="11">AH27</f>
        <v>0.41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f>AN27</f>
        <v>293</v>
      </c>
      <c r="AO26" s="55">
        <f t="shared" ref="AO26:AP27" si="12">AO27</f>
        <v>0.41</v>
      </c>
      <c r="AP26" s="55">
        <f t="shared" si="12"/>
        <v>0</v>
      </c>
      <c r="AQ26" s="58">
        <v>0</v>
      </c>
      <c r="AR26" s="58">
        <v>0</v>
      </c>
      <c r="AS26" s="58">
        <v>0</v>
      </c>
      <c r="AT26" s="58">
        <v>0</v>
      </c>
      <c r="AU26" s="55">
        <f t="shared" ref="AU26:AU27" si="13">AU27</f>
        <v>527</v>
      </c>
      <c r="AV26" s="55">
        <f>AV27</f>
        <v>0.41</v>
      </c>
      <c r="AW26" s="55">
        <f t="shared" ref="AW26:AX27" si="14">AW27</f>
        <v>0</v>
      </c>
      <c r="AX26" s="55">
        <f t="shared" si="14"/>
        <v>0</v>
      </c>
      <c r="AY26" s="58">
        <v>0</v>
      </c>
      <c r="AZ26" s="58">
        <v>0</v>
      </c>
      <c r="BA26" s="58">
        <v>0</v>
      </c>
      <c r="BB26" s="55">
        <f>BB27</f>
        <v>292</v>
      </c>
      <c r="BC26" s="58">
        <f>BC28</f>
        <v>0.41</v>
      </c>
      <c r="BD26" s="58">
        <v>0</v>
      </c>
      <c r="BE26" s="58">
        <f t="shared" ref="BE26:BF26" si="15">BE32</f>
        <v>0</v>
      </c>
      <c r="BF26" s="58">
        <f t="shared" si="15"/>
        <v>0</v>
      </c>
      <c r="BG26" s="58">
        <v>0</v>
      </c>
      <c r="BH26" s="58">
        <v>0</v>
      </c>
      <c r="BI26" s="55">
        <f t="shared" ref="BI26:BI27" si="16">BI27</f>
        <v>292</v>
      </c>
      <c r="BJ26" s="55">
        <f t="shared" ref="BJ26:BJ27" si="17">BJ27</f>
        <v>0.82</v>
      </c>
      <c r="BK26" s="55">
        <f t="shared" ref="BK26:BK27" si="18">BK27</f>
        <v>0</v>
      </c>
      <c r="BL26" s="55">
        <f t="shared" ref="BL26:BL27" si="19">BL27</f>
        <v>0</v>
      </c>
      <c r="BM26" s="55">
        <f t="shared" ref="BM26:BM27" si="20">BM27</f>
        <v>0</v>
      </c>
      <c r="BN26" s="55">
        <f t="shared" ref="BN26:BN27" si="21">BN27</f>
        <v>0</v>
      </c>
      <c r="BO26" s="55">
        <f t="shared" ref="BO26:BO27" si="22">BO27</f>
        <v>0</v>
      </c>
      <c r="BP26" s="55">
        <f t="shared" ref="BP26:BP27" si="23">BP27</f>
        <v>910</v>
      </c>
      <c r="BQ26" s="55">
        <f t="shared" ref="BQ26:BQ27" si="24">BQ27</f>
        <v>0.82</v>
      </c>
      <c r="BR26" s="55">
        <f t="shared" ref="BR26:BR27" si="25">BR27</f>
        <v>0</v>
      </c>
      <c r="BS26" s="55">
        <f t="shared" ref="BS26:BS27" si="26">BS27</f>
        <v>0</v>
      </c>
      <c r="BT26" s="55">
        <f t="shared" ref="BT26:BT27" si="27">BT27</f>
        <v>0</v>
      </c>
      <c r="BU26" s="55">
        <f t="shared" ref="BU26:BU27" si="28">BU27</f>
        <v>0</v>
      </c>
      <c r="BV26" s="55">
        <f t="shared" ref="BV26:BV27" si="29">BV27</f>
        <v>0</v>
      </c>
      <c r="BW26" s="55">
        <f t="shared" ref="BW26:BW27" si="30">BW27</f>
        <v>1140</v>
      </c>
      <c r="BX26" s="59"/>
    </row>
    <row r="27" spans="1:76" x14ac:dyDescent="0.2">
      <c r="A27" s="56">
        <v>1</v>
      </c>
      <c r="B27" s="57" t="s">
        <v>194</v>
      </c>
      <c r="C27" s="70" t="s">
        <v>193</v>
      </c>
      <c r="D27" s="55">
        <f>D28</f>
        <v>204.03390299999998</v>
      </c>
      <c r="E27" s="55">
        <f>E28</f>
        <v>506.01261073728818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5">
        <f>Z28</f>
        <v>325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5">
        <f>AG28</f>
        <v>321</v>
      </c>
      <c r="AH27" s="55">
        <f t="shared" si="11"/>
        <v>0.41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f>AN28</f>
        <v>293</v>
      </c>
      <c r="AO27" s="55">
        <f t="shared" si="12"/>
        <v>0.41</v>
      </c>
      <c r="AP27" s="55">
        <f t="shared" si="12"/>
        <v>0</v>
      </c>
      <c r="AQ27" s="58">
        <v>0</v>
      </c>
      <c r="AR27" s="58">
        <v>0</v>
      </c>
      <c r="AS27" s="58">
        <v>0</v>
      </c>
      <c r="AT27" s="58">
        <v>0</v>
      </c>
      <c r="AU27" s="55">
        <f t="shared" si="13"/>
        <v>527</v>
      </c>
      <c r="AV27" s="55">
        <f>AV28</f>
        <v>0.41</v>
      </c>
      <c r="AW27" s="55">
        <f t="shared" si="14"/>
        <v>0</v>
      </c>
      <c r="AX27" s="55">
        <f t="shared" si="14"/>
        <v>0</v>
      </c>
      <c r="AY27" s="58">
        <v>0</v>
      </c>
      <c r="AZ27" s="58">
        <v>0</v>
      </c>
      <c r="BA27" s="58">
        <v>0</v>
      </c>
      <c r="BB27" s="55">
        <f>BB28</f>
        <v>292</v>
      </c>
      <c r="BC27" s="58">
        <f>BC28</f>
        <v>0.41</v>
      </c>
      <c r="BD27" s="58">
        <v>0</v>
      </c>
      <c r="BE27" s="58">
        <f t="shared" ref="BE27:BF27" si="31">BE33</f>
        <v>0</v>
      </c>
      <c r="BF27" s="58">
        <f t="shared" si="31"/>
        <v>0</v>
      </c>
      <c r="BG27" s="58">
        <v>0</v>
      </c>
      <c r="BH27" s="58">
        <v>0</v>
      </c>
      <c r="BI27" s="55">
        <f t="shared" si="16"/>
        <v>292</v>
      </c>
      <c r="BJ27" s="55">
        <f t="shared" si="17"/>
        <v>0.82</v>
      </c>
      <c r="BK27" s="55">
        <f t="shared" si="18"/>
        <v>0</v>
      </c>
      <c r="BL27" s="55">
        <f t="shared" si="19"/>
        <v>0</v>
      </c>
      <c r="BM27" s="55">
        <f t="shared" si="20"/>
        <v>0</v>
      </c>
      <c r="BN27" s="55">
        <f t="shared" si="21"/>
        <v>0</v>
      </c>
      <c r="BO27" s="55">
        <f t="shared" si="22"/>
        <v>0</v>
      </c>
      <c r="BP27" s="55">
        <f t="shared" si="23"/>
        <v>910</v>
      </c>
      <c r="BQ27" s="55">
        <f t="shared" si="24"/>
        <v>0.82</v>
      </c>
      <c r="BR27" s="55">
        <f t="shared" si="25"/>
        <v>0</v>
      </c>
      <c r="BS27" s="55">
        <f t="shared" si="26"/>
        <v>0</v>
      </c>
      <c r="BT27" s="55">
        <f t="shared" si="27"/>
        <v>0</v>
      </c>
      <c r="BU27" s="55">
        <f t="shared" si="28"/>
        <v>0</v>
      </c>
      <c r="BV27" s="55">
        <f t="shared" si="29"/>
        <v>0</v>
      </c>
      <c r="BW27" s="55">
        <f t="shared" si="30"/>
        <v>1140</v>
      </c>
      <c r="BX27" s="59"/>
    </row>
    <row r="28" spans="1:76" ht="25.5" x14ac:dyDescent="0.2">
      <c r="A28" s="56" t="s">
        <v>196</v>
      </c>
      <c r="B28" s="57" t="s">
        <v>195</v>
      </c>
      <c r="C28" s="70" t="s">
        <v>193</v>
      </c>
      <c r="D28" s="55">
        <f>SUM(D29:D45)</f>
        <v>204.03390299999998</v>
      </c>
      <c r="E28" s="55">
        <f>SUM(E29:E45)</f>
        <v>506.01261073728818</v>
      </c>
      <c r="F28" s="55">
        <f t="shared" ref="F28:AG28" si="32">SUM(F29:F45)</f>
        <v>0</v>
      </c>
      <c r="G28" s="55">
        <f t="shared" si="32"/>
        <v>0</v>
      </c>
      <c r="H28" s="55">
        <f t="shared" si="32"/>
        <v>0</v>
      </c>
      <c r="I28" s="55">
        <f t="shared" si="32"/>
        <v>0</v>
      </c>
      <c r="J28" s="55">
        <f t="shared" si="32"/>
        <v>0</v>
      </c>
      <c r="K28" s="55">
        <f t="shared" si="32"/>
        <v>0</v>
      </c>
      <c r="L28" s="55">
        <f t="shared" si="32"/>
        <v>0</v>
      </c>
      <c r="M28" s="55">
        <f t="shared" si="32"/>
        <v>0</v>
      </c>
      <c r="N28" s="55">
        <f t="shared" si="32"/>
        <v>0</v>
      </c>
      <c r="O28" s="55">
        <f t="shared" si="32"/>
        <v>0</v>
      </c>
      <c r="P28" s="55">
        <f t="shared" si="32"/>
        <v>0</v>
      </c>
      <c r="Q28" s="55">
        <f t="shared" si="32"/>
        <v>0</v>
      </c>
      <c r="R28" s="55">
        <f t="shared" si="32"/>
        <v>0</v>
      </c>
      <c r="S28" s="55">
        <f t="shared" si="32"/>
        <v>0</v>
      </c>
      <c r="T28" s="55">
        <f t="shared" si="32"/>
        <v>0</v>
      </c>
      <c r="U28" s="55">
        <f t="shared" si="32"/>
        <v>0</v>
      </c>
      <c r="V28" s="55">
        <f t="shared" si="32"/>
        <v>0</v>
      </c>
      <c r="W28" s="55">
        <f t="shared" si="32"/>
        <v>0</v>
      </c>
      <c r="X28" s="55">
        <f t="shared" si="32"/>
        <v>0</v>
      </c>
      <c r="Y28" s="55">
        <f t="shared" si="32"/>
        <v>0</v>
      </c>
      <c r="Z28" s="55">
        <f t="shared" si="32"/>
        <v>325</v>
      </c>
      <c r="AA28" s="55">
        <f t="shared" si="32"/>
        <v>0</v>
      </c>
      <c r="AB28" s="55">
        <f t="shared" si="32"/>
        <v>0</v>
      </c>
      <c r="AC28" s="55">
        <f t="shared" si="32"/>
        <v>0</v>
      </c>
      <c r="AD28" s="55">
        <f t="shared" si="32"/>
        <v>0</v>
      </c>
      <c r="AE28" s="55">
        <f t="shared" si="32"/>
        <v>0</v>
      </c>
      <c r="AF28" s="55">
        <f t="shared" si="32"/>
        <v>0</v>
      </c>
      <c r="AG28" s="55">
        <f t="shared" si="32"/>
        <v>321</v>
      </c>
      <c r="AH28" s="55">
        <f t="shared" ref="AH28" si="33">SUM(AH29:AH45)</f>
        <v>0.41</v>
      </c>
      <c r="AI28" s="55">
        <f t="shared" ref="AI28" si="34">SUM(AI29:AI45)</f>
        <v>0</v>
      </c>
      <c r="AJ28" s="55">
        <f t="shared" ref="AJ28" si="35">SUM(AJ29:AJ45)</f>
        <v>0</v>
      </c>
      <c r="AK28" s="55">
        <f t="shared" ref="AK28" si="36">SUM(AK29:AK45)</f>
        <v>0</v>
      </c>
      <c r="AL28" s="55">
        <f t="shared" ref="AL28" si="37">SUM(AL29:AL45)</f>
        <v>0</v>
      </c>
      <c r="AM28" s="55">
        <f t="shared" ref="AM28" si="38">SUM(AM29:AM45)</f>
        <v>0</v>
      </c>
      <c r="AN28" s="55">
        <f t="shared" ref="AN28" si="39">SUM(AN29:AN45)</f>
        <v>293</v>
      </c>
      <c r="AO28" s="55">
        <f t="shared" ref="AO28" si="40">SUM(AO29:AO45)</f>
        <v>0.41</v>
      </c>
      <c r="AP28" s="55">
        <f t="shared" ref="AP28" si="41">SUM(AP29:AP45)</f>
        <v>0</v>
      </c>
      <c r="AQ28" s="55">
        <f t="shared" ref="AQ28" si="42">SUM(AQ29:AQ45)</f>
        <v>0</v>
      </c>
      <c r="AR28" s="55">
        <f t="shared" ref="AR28" si="43">SUM(AR29:AR45)</f>
        <v>0</v>
      </c>
      <c r="AS28" s="55">
        <f t="shared" ref="AS28" si="44">SUM(AS29:AS45)</f>
        <v>0</v>
      </c>
      <c r="AT28" s="55">
        <f t="shared" ref="AT28" si="45">SUM(AT29:AT45)</f>
        <v>0</v>
      </c>
      <c r="AU28" s="55">
        <f t="shared" ref="AU28:AV28" si="46">SUM(AU29:AU45)</f>
        <v>527</v>
      </c>
      <c r="AV28" s="55">
        <f t="shared" si="46"/>
        <v>0.41</v>
      </c>
      <c r="AW28" s="55">
        <f t="shared" ref="AW28" si="47">SUM(AW29:AW45)</f>
        <v>0</v>
      </c>
      <c r="AX28" s="55">
        <f t="shared" ref="AX28" si="48">SUM(AX29:AX45)</f>
        <v>0</v>
      </c>
      <c r="AY28" s="55">
        <f t="shared" ref="AY28" si="49">SUM(AY29:AY45)</f>
        <v>0</v>
      </c>
      <c r="AZ28" s="55">
        <f t="shared" ref="AZ28" si="50">SUM(AZ29:AZ45)</f>
        <v>0</v>
      </c>
      <c r="BA28" s="55">
        <f t="shared" ref="BA28:BB28" si="51">SUM(BA29:BA45)</f>
        <v>0</v>
      </c>
      <c r="BB28" s="55">
        <f t="shared" si="51"/>
        <v>292</v>
      </c>
      <c r="BC28" s="55">
        <f t="shared" ref="BC28" si="52">SUM(BC29:BC45)</f>
        <v>0.41</v>
      </c>
      <c r="BD28" s="58">
        <v>0</v>
      </c>
      <c r="BE28" s="58">
        <f t="shared" ref="BE28:BF28" si="53">BE34</f>
        <v>0</v>
      </c>
      <c r="BF28" s="58">
        <f t="shared" si="53"/>
        <v>0</v>
      </c>
      <c r="BG28" s="58">
        <v>0</v>
      </c>
      <c r="BH28" s="58">
        <v>0</v>
      </c>
      <c r="BI28" s="55">
        <f t="shared" ref="BI28" si="54">SUM(BI29:BI45)</f>
        <v>292</v>
      </c>
      <c r="BJ28" s="55">
        <f t="shared" ref="BJ28" si="55">SUM(BJ29:BJ45)</f>
        <v>0.82</v>
      </c>
      <c r="BK28" s="55">
        <f t="shared" ref="BK28" si="56">SUM(BK29:BK45)</f>
        <v>0</v>
      </c>
      <c r="BL28" s="55">
        <f t="shared" ref="BL28" si="57">SUM(BL29:BL45)</f>
        <v>0</v>
      </c>
      <c r="BM28" s="55">
        <f t="shared" ref="BM28" si="58">SUM(BM29:BM45)</f>
        <v>0</v>
      </c>
      <c r="BN28" s="55">
        <f t="shared" ref="BN28" si="59">SUM(BN29:BN45)</f>
        <v>0</v>
      </c>
      <c r="BO28" s="55">
        <f t="shared" ref="BO28" si="60">SUM(BO29:BO45)</f>
        <v>0</v>
      </c>
      <c r="BP28" s="55">
        <f t="shared" ref="BP28" si="61">SUM(BP29:BP45)</f>
        <v>910</v>
      </c>
      <c r="BQ28" s="55">
        <f t="shared" ref="BQ28" si="62">SUM(BQ29:BQ45)</f>
        <v>0.82</v>
      </c>
      <c r="BR28" s="55">
        <f t="shared" ref="BR28" si="63">SUM(BR29:BR45)</f>
        <v>0</v>
      </c>
      <c r="BS28" s="55">
        <f t="shared" ref="BS28" si="64">SUM(BS29:BS45)</f>
        <v>0</v>
      </c>
      <c r="BT28" s="55">
        <f t="shared" ref="BT28" si="65">SUM(BT29:BT45)</f>
        <v>0</v>
      </c>
      <c r="BU28" s="55">
        <f t="shared" ref="BU28" si="66">SUM(BU29:BU45)</f>
        <v>0</v>
      </c>
      <c r="BV28" s="55">
        <f t="shared" ref="BV28" si="67">SUM(BV29:BV45)</f>
        <v>0</v>
      </c>
      <c r="BW28" s="55">
        <f t="shared" ref="BW28" si="68">SUM(BW29:BW45)</f>
        <v>1140</v>
      </c>
      <c r="BX28" s="59"/>
    </row>
    <row r="29" spans="1:76" ht="267.75" x14ac:dyDescent="0.2">
      <c r="A29" s="56" t="s">
        <v>196</v>
      </c>
      <c r="B29" s="57" t="s">
        <v>93</v>
      </c>
      <c r="C29" s="57" t="s">
        <v>104</v>
      </c>
      <c r="D29" s="55">
        <f>'форма 3'!K28</f>
        <v>45.966101600000002</v>
      </c>
      <c r="E29" s="55">
        <f>'форма 3'!P28</f>
        <v>49.078101600000004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5">
        <v>2</v>
      </c>
      <c r="AA29" s="58">
        <v>0</v>
      </c>
      <c r="AB29" s="58"/>
      <c r="AC29" s="58"/>
      <c r="AD29" s="58"/>
      <c r="AE29" s="58"/>
      <c r="AF29" s="58"/>
      <c r="AG29" s="55">
        <f>Z29</f>
        <v>2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5</v>
      </c>
      <c r="AV29" s="55">
        <v>0</v>
      </c>
      <c r="AW29" s="55">
        <f t="shared" ref="AW29:AW36" si="69">SUM(AW30:AW46)</f>
        <v>0</v>
      </c>
      <c r="AX29" s="55">
        <f t="shared" ref="AX29:AX36" si="70">SUM(AX30:AX46)</f>
        <v>0</v>
      </c>
      <c r="AY29" s="55">
        <f t="shared" ref="AY29:AY36" si="71">SUM(AY30:AY46)</f>
        <v>0</v>
      </c>
      <c r="AZ29" s="55">
        <f t="shared" ref="AZ29:AZ36" si="72">SUM(AZ30:AZ46)</f>
        <v>0</v>
      </c>
      <c r="BA29" s="55">
        <f t="shared" ref="BA29:BA36" si="73">SUM(BA30:BA46)</f>
        <v>0</v>
      </c>
      <c r="BB29" s="55">
        <v>0</v>
      </c>
      <c r="BC29" s="55">
        <v>0</v>
      </c>
      <c r="BD29" s="58">
        <v>0</v>
      </c>
      <c r="BE29" s="58">
        <f t="shared" ref="BE29:BF29" si="74">BE35</f>
        <v>0</v>
      </c>
      <c r="BF29" s="58">
        <f t="shared" si="74"/>
        <v>0</v>
      </c>
      <c r="BG29" s="58">
        <v>0</v>
      </c>
      <c r="BH29" s="58">
        <v>0</v>
      </c>
      <c r="BI29" s="55">
        <v>0</v>
      </c>
      <c r="BJ29" s="55">
        <f>T29+AH29+AV29</f>
        <v>0</v>
      </c>
      <c r="BK29" s="55">
        <f t="shared" ref="BK29:BW29" si="75">U29+AI29+AW29</f>
        <v>0</v>
      </c>
      <c r="BL29" s="55">
        <f t="shared" si="75"/>
        <v>0</v>
      </c>
      <c r="BM29" s="55">
        <f t="shared" si="75"/>
        <v>0</v>
      </c>
      <c r="BN29" s="55">
        <f t="shared" si="75"/>
        <v>0</v>
      </c>
      <c r="BO29" s="55">
        <f t="shared" si="75"/>
        <v>0</v>
      </c>
      <c r="BP29" s="55">
        <f t="shared" si="75"/>
        <v>2</v>
      </c>
      <c r="BQ29" s="55">
        <f t="shared" si="75"/>
        <v>0</v>
      </c>
      <c r="BR29" s="55">
        <f t="shared" si="75"/>
        <v>0</v>
      </c>
      <c r="BS29" s="55">
        <f t="shared" si="75"/>
        <v>0</v>
      </c>
      <c r="BT29" s="55">
        <f t="shared" si="75"/>
        <v>0</v>
      </c>
      <c r="BU29" s="55">
        <f t="shared" si="75"/>
        <v>0</v>
      </c>
      <c r="BV29" s="55">
        <f t="shared" si="75"/>
        <v>0</v>
      </c>
      <c r="BW29" s="55">
        <f t="shared" si="75"/>
        <v>7</v>
      </c>
      <c r="BX29" s="87" t="s">
        <v>402</v>
      </c>
    </row>
    <row r="30" spans="1:76" ht="25.5" x14ac:dyDescent="0.2">
      <c r="A30" s="56" t="s">
        <v>196</v>
      </c>
      <c r="B30" s="61" t="s">
        <v>94</v>
      </c>
      <c r="C30" s="57" t="s">
        <v>105</v>
      </c>
      <c r="D30" s="55">
        <f>'форма 3'!K29</f>
        <v>11</v>
      </c>
      <c r="E30" s="55">
        <f>'форма 3'!P29</f>
        <v>63.067853389830503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5">
        <v>2</v>
      </c>
      <c r="AA30" s="58"/>
      <c r="AB30" s="58"/>
      <c r="AC30" s="58"/>
      <c r="AD30" s="58"/>
      <c r="AE30" s="58"/>
      <c r="AF30" s="58">
        <v>0</v>
      </c>
      <c r="AG30" s="55">
        <v>1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1</v>
      </c>
      <c r="AV30" s="55">
        <v>0</v>
      </c>
      <c r="AW30" s="55">
        <f t="shared" si="69"/>
        <v>0</v>
      </c>
      <c r="AX30" s="55">
        <f t="shared" si="70"/>
        <v>0</v>
      </c>
      <c r="AY30" s="55">
        <f t="shared" si="71"/>
        <v>0</v>
      </c>
      <c r="AZ30" s="55">
        <f t="shared" si="72"/>
        <v>0</v>
      </c>
      <c r="BA30" s="55">
        <f t="shared" si="73"/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f t="shared" ref="BJ30:BJ41" si="76">T30+AH30+AV30</f>
        <v>0</v>
      </c>
      <c r="BK30" s="55">
        <f t="shared" ref="BK30:BK45" si="77">U30+AI30+AW30</f>
        <v>0</v>
      </c>
      <c r="BL30" s="55">
        <f t="shared" ref="BL30:BL45" si="78">V30+AJ30+AX30</f>
        <v>0</v>
      </c>
      <c r="BM30" s="55">
        <f t="shared" ref="BM30:BM45" si="79">W30+AK30+AY30</f>
        <v>0</v>
      </c>
      <c r="BN30" s="55">
        <f t="shared" ref="BN30:BN45" si="80">X30+AL30+AZ30</f>
        <v>0</v>
      </c>
      <c r="BO30" s="55">
        <f t="shared" ref="BO30:BO45" si="81">Y30+AM30+BA30</f>
        <v>0</v>
      </c>
      <c r="BP30" s="55">
        <f t="shared" ref="BP30:BP45" si="82">Z30+AN30+BB30</f>
        <v>2</v>
      </c>
      <c r="BQ30" s="55">
        <f t="shared" ref="BQ30:BQ45" si="83">AA30+AO30+BC30</f>
        <v>0</v>
      </c>
      <c r="BR30" s="55">
        <f t="shared" ref="BR30:BR45" si="84">AB30+AP30+BD30</f>
        <v>0</v>
      </c>
      <c r="BS30" s="55">
        <f t="shared" ref="BS30:BS45" si="85">AC30+AQ30+BE30</f>
        <v>0</v>
      </c>
      <c r="BT30" s="55">
        <f t="shared" ref="BT30:BT45" si="86">AD30+AR30+BF30</f>
        <v>0</v>
      </c>
      <c r="BU30" s="55">
        <f t="shared" ref="BU30:BU45" si="87">AE30+AS30+BG30</f>
        <v>0</v>
      </c>
      <c r="BV30" s="55">
        <f t="shared" ref="BV30:BV45" si="88">AF30+AT30+BH30</f>
        <v>0</v>
      </c>
      <c r="BW30" s="55">
        <f t="shared" ref="BW30:BW45" si="89">AG30+AU30+BI30</f>
        <v>2</v>
      </c>
      <c r="BX30" s="59"/>
    </row>
    <row r="31" spans="1:76" ht="38.25" x14ac:dyDescent="0.2">
      <c r="A31" s="56" t="s">
        <v>196</v>
      </c>
      <c r="B31" s="61" t="s">
        <v>95</v>
      </c>
      <c r="C31" s="57" t="s">
        <v>106</v>
      </c>
      <c r="D31" s="55">
        <f>'форма 3'!K30</f>
        <v>11</v>
      </c>
      <c r="E31" s="55">
        <f>'форма 3'!P30</f>
        <v>55.370186254237289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5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1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f>AN31</f>
        <v>1</v>
      </c>
      <c r="AV31" s="55">
        <v>0</v>
      </c>
      <c r="AW31" s="55">
        <f t="shared" si="69"/>
        <v>0</v>
      </c>
      <c r="AX31" s="55">
        <f t="shared" si="70"/>
        <v>0</v>
      </c>
      <c r="AY31" s="55">
        <f t="shared" si="71"/>
        <v>0</v>
      </c>
      <c r="AZ31" s="55">
        <f t="shared" si="72"/>
        <v>0</v>
      </c>
      <c r="BA31" s="55">
        <f t="shared" si="73"/>
        <v>0</v>
      </c>
      <c r="BB31" s="55">
        <v>0</v>
      </c>
      <c r="BC31" s="55">
        <v>0</v>
      </c>
      <c r="BD31" s="58">
        <v>0</v>
      </c>
      <c r="BE31" s="58">
        <f t="shared" ref="BE31:BF31" si="90">BE37</f>
        <v>0</v>
      </c>
      <c r="BF31" s="58">
        <f t="shared" si="90"/>
        <v>0</v>
      </c>
      <c r="BG31" s="58">
        <v>0</v>
      </c>
      <c r="BH31" s="58">
        <v>0</v>
      </c>
      <c r="BI31" s="55">
        <f>BB31</f>
        <v>0</v>
      </c>
      <c r="BJ31" s="55">
        <f t="shared" si="76"/>
        <v>0</v>
      </c>
      <c r="BK31" s="55">
        <f t="shared" si="77"/>
        <v>0</v>
      </c>
      <c r="BL31" s="55">
        <f t="shared" si="78"/>
        <v>0</v>
      </c>
      <c r="BM31" s="55">
        <f t="shared" si="79"/>
        <v>0</v>
      </c>
      <c r="BN31" s="55">
        <f t="shared" si="80"/>
        <v>0</v>
      </c>
      <c r="BO31" s="55">
        <f t="shared" si="81"/>
        <v>0</v>
      </c>
      <c r="BP31" s="55">
        <f t="shared" si="82"/>
        <v>1</v>
      </c>
      <c r="BQ31" s="55">
        <f t="shared" si="83"/>
        <v>0</v>
      </c>
      <c r="BR31" s="55">
        <f t="shared" si="84"/>
        <v>0</v>
      </c>
      <c r="BS31" s="55">
        <f t="shared" si="85"/>
        <v>0</v>
      </c>
      <c r="BT31" s="55">
        <f t="shared" si="86"/>
        <v>0</v>
      </c>
      <c r="BU31" s="55">
        <f t="shared" si="87"/>
        <v>0</v>
      </c>
      <c r="BV31" s="55">
        <f t="shared" si="88"/>
        <v>0</v>
      </c>
      <c r="BW31" s="55">
        <f t="shared" si="89"/>
        <v>1</v>
      </c>
      <c r="BX31" s="59"/>
    </row>
    <row r="32" spans="1:76" ht="26.25" customHeight="1" x14ac:dyDescent="0.2">
      <c r="A32" s="56" t="s">
        <v>196</v>
      </c>
      <c r="B32" s="61" t="s">
        <v>96</v>
      </c>
      <c r="C32" s="57" t="s">
        <v>107</v>
      </c>
      <c r="D32" s="55">
        <f>'форма 3'!K31</f>
        <v>2.8644119999999997</v>
      </c>
      <c r="E32" s="55">
        <f>'форма 3'!P31</f>
        <v>2.8644119999999997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5">
        <v>1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5">
        <v>1</v>
      </c>
      <c r="AH32" s="55">
        <v>0.41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/>
      <c r="AO32" s="55">
        <f>AH32</f>
        <v>0.41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/>
      <c r="AV32" s="55">
        <f>AH32</f>
        <v>0.41</v>
      </c>
      <c r="AW32" s="55">
        <f t="shared" si="69"/>
        <v>0</v>
      </c>
      <c r="AX32" s="55">
        <f t="shared" si="70"/>
        <v>0</v>
      </c>
      <c r="AY32" s="55">
        <f t="shared" si="71"/>
        <v>0</v>
      </c>
      <c r="AZ32" s="55">
        <f t="shared" si="72"/>
        <v>0</v>
      </c>
      <c r="BA32" s="55">
        <f t="shared" si="73"/>
        <v>0</v>
      </c>
      <c r="BB32" s="55">
        <v>0</v>
      </c>
      <c r="BC32" s="55">
        <f>AV32</f>
        <v>0.41</v>
      </c>
      <c r="BD32" s="58">
        <v>0</v>
      </c>
      <c r="BE32" s="58">
        <f t="shared" ref="BE32:BF32" si="91">BE38</f>
        <v>0</v>
      </c>
      <c r="BF32" s="58">
        <f t="shared" si="91"/>
        <v>0</v>
      </c>
      <c r="BG32" s="58">
        <v>0</v>
      </c>
      <c r="BH32" s="58">
        <v>0</v>
      </c>
      <c r="BI32" s="55">
        <v>0</v>
      </c>
      <c r="BJ32" s="55">
        <f t="shared" si="76"/>
        <v>0.82</v>
      </c>
      <c r="BK32" s="55">
        <f t="shared" si="77"/>
        <v>0</v>
      </c>
      <c r="BL32" s="55">
        <f t="shared" si="78"/>
        <v>0</v>
      </c>
      <c r="BM32" s="55">
        <f t="shared" si="79"/>
        <v>0</v>
      </c>
      <c r="BN32" s="55">
        <f t="shared" si="80"/>
        <v>0</v>
      </c>
      <c r="BO32" s="55">
        <f t="shared" si="81"/>
        <v>0</v>
      </c>
      <c r="BP32" s="55">
        <f t="shared" si="82"/>
        <v>1</v>
      </c>
      <c r="BQ32" s="55">
        <f t="shared" si="83"/>
        <v>0.82</v>
      </c>
      <c r="BR32" s="55">
        <f t="shared" si="84"/>
        <v>0</v>
      </c>
      <c r="BS32" s="55">
        <f t="shared" si="85"/>
        <v>0</v>
      </c>
      <c r="BT32" s="55">
        <f t="shared" si="86"/>
        <v>0</v>
      </c>
      <c r="BU32" s="55">
        <f t="shared" si="87"/>
        <v>0</v>
      </c>
      <c r="BV32" s="55">
        <f t="shared" si="88"/>
        <v>0</v>
      </c>
      <c r="BW32" s="55">
        <f t="shared" si="89"/>
        <v>1</v>
      </c>
      <c r="BX32" s="59"/>
    </row>
    <row r="33" spans="1:76" ht="165.75" x14ac:dyDescent="0.2">
      <c r="A33" s="56" t="s">
        <v>196</v>
      </c>
      <c r="B33" s="93" t="s">
        <v>97</v>
      </c>
      <c r="C33" s="57" t="s">
        <v>108</v>
      </c>
      <c r="D33" s="55">
        <f>'форма 3'!K32</f>
        <v>6.1949149999999991</v>
      </c>
      <c r="E33" s="55">
        <f>'форма 3'!P32</f>
        <v>18.972703000000003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5">
        <v>10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5">
        <v>10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10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170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f t="shared" si="76"/>
        <v>0</v>
      </c>
      <c r="BK33" s="55">
        <f t="shared" si="77"/>
        <v>0</v>
      </c>
      <c r="BL33" s="55">
        <f t="shared" si="78"/>
        <v>0</v>
      </c>
      <c r="BM33" s="55">
        <f t="shared" si="79"/>
        <v>0</v>
      </c>
      <c r="BN33" s="55">
        <f t="shared" si="80"/>
        <v>0</v>
      </c>
      <c r="BO33" s="55">
        <f t="shared" si="81"/>
        <v>0</v>
      </c>
      <c r="BP33" s="55">
        <f t="shared" si="82"/>
        <v>20</v>
      </c>
      <c r="BQ33" s="55">
        <f t="shared" si="83"/>
        <v>0</v>
      </c>
      <c r="BR33" s="55">
        <f t="shared" si="84"/>
        <v>0</v>
      </c>
      <c r="BS33" s="55">
        <f t="shared" si="85"/>
        <v>0</v>
      </c>
      <c r="BT33" s="55">
        <f t="shared" si="86"/>
        <v>0</v>
      </c>
      <c r="BU33" s="55">
        <f t="shared" si="87"/>
        <v>0</v>
      </c>
      <c r="BV33" s="55">
        <f t="shared" si="88"/>
        <v>0</v>
      </c>
      <c r="BW33" s="55">
        <f t="shared" si="89"/>
        <v>180</v>
      </c>
      <c r="BX33" s="98" t="s">
        <v>410</v>
      </c>
    </row>
    <row r="34" spans="1:76" ht="63.75" x14ac:dyDescent="0.2">
      <c r="A34" s="56" t="s">
        <v>196</v>
      </c>
      <c r="B34" s="61" t="s">
        <v>98</v>
      </c>
      <c r="C34" s="57" t="s">
        <v>109</v>
      </c>
      <c r="D34" s="55">
        <f>'форма 3'!K33</f>
        <v>44.771186400000005</v>
      </c>
      <c r="E34" s="55">
        <f>'форма 3'!P33</f>
        <v>44.771186400000005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5">
        <v>16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5">
        <f>Z34</f>
        <v>16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f t="shared" si="69"/>
        <v>0</v>
      </c>
      <c r="AX34" s="55">
        <f t="shared" si="70"/>
        <v>0</v>
      </c>
      <c r="AY34" s="55">
        <f t="shared" si="71"/>
        <v>0</v>
      </c>
      <c r="AZ34" s="55">
        <f t="shared" si="72"/>
        <v>0</v>
      </c>
      <c r="BA34" s="55">
        <f t="shared" si="73"/>
        <v>0</v>
      </c>
      <c r="BB34" s="55">
        <v>0</v>
      </c>
      <c r="BC34" s="55">
        <v>0</v>
      </c>
      <c r="BD34" s="58">
        <v>0</v>
      </c>
      <c r="BE34" s="58">
        <f t="shared" ref="BE34:BF34" si="92">BE40</f>
        <v>0</v>
      </c>
      <c r="BF34" s="58">
        <f t="shared" si="92"/>
        <v>0</v>
      </c>
      <c r="BG34" s="58">
        <v>0</v>
      </c>
      <c r="BH34" s="58">
        <v>0</v>
      </c>
      <c r="BI34" s="55">
        <v>0</v>
      </c>
      <c r="BJ34" s="55">
        <f t="shared" si="76"/>
        <v>0</v>
      </c>
      <c r="BK34" s="55">
        <f t="shared" si="77"/>
        <v>0</v>
      </c>
      <c r="BL34" s="55">
        <f t="shared" si="78"/>
        <v>0</v>
      </c>
      <c r="BM34" s="55">
        <f t="shared" si="79"/>
        <v>0</v>
      </c>
      <c r="BN34" s="55">
        <f t="shared" si="80"/>
        <v>0</v>
      </c>
      <c r="BO34" s="55">
        <f t="shared" si="81"/>
        <v>0</v>
      </c>
      <c r="BP34" s="55">
        <f t="shared" si="82"/>
        <v>16</v>
      </c>
      <c r="BQ34" s="55">
        <f t="shared" si="83"/>
        <v>0</v>
      </c>
      <c r="BR34" s="55">
        <f t="shared" si="84"/>
        <v>0</v>
      </c>
      <c r="BS34" s="55">
        <f t="shared" si="85"/>
        <v>0</v>
      </c>
      <c r="BT34" s="55">
        <f t="shared" si="86"/>
        <v>0</v>
      </c>
      <c r="BU34" s="55">
        <f t="shared" si="87"/>
        <v>0</v>
      </c>
      <c r="BV34" s="55">
        <f t="shared" si="88"/>
        <v>0</v>
      </c>
      <c r="BW34" s="55">
        <f t="shared" si="89"/>
        <v>16</v>
      </c>
      <c r="BX34" s="59"/>
    </row>
    <row r="35" spans="1:76" ht="39.75" customHeight="1" x14ac:dyDescent="0.2">
      <c r="A35" s="56" t="s">
        <v>196</v>
      </c>
      <c r="B35" s="61" t="s">
        <v>99</v>
      </c>
      <c r="C35" s="57" t="s">
        <v>110</v>
      </c>
      <c r="D35" s="55">
        <f>'форма 3'!K34</f>
        <v>33.228813779999996</v>
      </c>
      <c r="E35" s="55">
        <f>'форма 3'!P34</f>
        <v>33.228813779999996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5">
        <v>252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5">
        <v>252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252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f>AN35</f>
        <v>252</v>
      </c>
      <c r="AV35" s="55">
        <v>0</v>
      </c>
      <c r="AW35" s="55">
        <f t="shared" si="69"/>
        <v>0</v>
      </c>
      <c r="AX35" s="55">
        <f t="shared" si="70"/>
        <v>0</v>
      </c>
      <c r="AY35" s="55">
        <f t="shared" si="71"/>
        <v>0</v>
      </c>
      <c r="AZ35" s="55">
        <f t="shared" si="72"/>
        <v>0</v>
      </c>
      <c r="BA35" s="55">
        <f t="shared" si="73"/>
        <v>0</v>
      </c>
      <c r="BB35" s="55">
        <v>252</v>
      </c>
      <c r="BC35" s="55">
        <v>0</v>
      </c>
      <c r="BD35" s="58">
        <v>0</v>
      </c>
      <c r="BE35" s="58">
        <f t="shared" ref="BE35:BF35" si="93">BE41</f>
        <v>0</v>
      </c>
      <c r="BF35" s="58">
        <f t="shared" si="93"/>
        <v>0</v>
      </c>
      <c r="BG35" s="58">
        <v>0</v>
      </c>
      <c r="BH35" s="58">
        <v>0</v>
      </c>
      <c r="BI35" s="55">
        <f>BB35</f>
        <v>252</v>
      </c>
      <c r="BJ35" s="55">
        <f t="shared" si="76"/>
        <v>0</v>
      </c>
      <c r="BK35" s="55">
        <f t="shared" si="77"/>
        <v>0</v>
      </c>
      <c r="BL35" s="55">
        <f t="shared" si="78"/>
        <v>0</v>
      </c>
      <c r="BM35" s="55">
        <f t="shared" si="79"/>
        <v>0</v>
      </c>
      <c r="BN35" s="55">
        <f t="shared" si="80"/>
        <v>0</v>
      </c>
      <c r="BO35" s="55">
        <f t="shared" si="81"/>
        <v>0</v>
      </c>
      <c r="BP35" s="55">
        <f t="shared" si="82"/>
        <v>756</v>
      </c>
      <c r="BQ35" s="55">
        <f t="shared" si="83"/>
        <v>0</v>
      </c>
      <c r="BR35" s="55">
        <f t="shared" si="84"/>
        <v>0</v>
      </c>
      <c r="BS35" s="55">
        <f t="shared" si="85"/>
        <v>0</v>
      </c>
      <c r="BT35" s="55">
        <f t="shared" si="86"/>
        <v>0</v>
      </c>
      <c r="BU35" s="55">
        <f t="shared" si="87"/>
        <v>0</v>
      </c>
      <c r="BV35" s="55">
        <f t="shared" si="88"/>
        <v>0</v>
      </c>
      <c r="BW35" s="55">
        <f t="shared" si="89"/>
        <v>756</v>
      </c>
      <c r="BX35" s="59"/>
    </row>
    <row r="36" spans="1:76" ht="25.5" x14ac:dyDescent="0.2">
      <c r="A36" s="56" t="s">
        <v>196</v>
      </c>
      <c r="B36" s="61" t="s">
        <v>100</v>
      </c>
      <c r="C36" s="57" t="s">
        <v>111</v>
      </c>
      <c r="D36" s="55">
        <f>'форма 3'!K35</f>
        <v>6.2711864000000004</v>
      </c>
      <c r="E36" s="55">
        <f>'форма 3'!P35</f>
        <v>6.2711864000000004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5">
        <v>30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5">
        <v>30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30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f>AN36</f>
        <v>30</v>
      </c>
      <c r="AV36" s="55">
        <v>0</v>
      </c>
      <c r="AW36" s="55">
        <f t="shared" si="69"/>
        <v>0</v>
      </c>
      <c r="AX36" s="55">
        <f t="shared" si="70"/>
        <v>0</v>
      </c>
      <c r="AY36" s="55">
        <f t="shared" si="71"/>
        <v>0</v>
      </c>
      <c r="AZ36" s="55">
        <f t="shared" si="72"/>
        <v>0</v>
      </c>
      <c r="BA36" s="55">
        <f t="shared" si="73"/>
        <v>0</v>
      </c>
      <c r="BB36" s="55">
        <v>40</v>
      </c>
      <c r="BC36" s="55">
        <v>0</v>
      </c>
      <c r="BD36" s="58">
        <v>0</v>
      </c>
      <c r="BE36" s="58">
        <f t="shared" ref="BE36:BF36" si="94">BE42</f>
        <v>0</v>
      </c>
      <c r="BF36" s="58">
        <f t="shared" si="94"/>
        <v>0</v>
      </c>
      <c r="BG36" s="58">
        <v>0</v>
      </c>
      <c r="BH36" s="58">
        <v>0</v>
      </c>
      <c r="BI36" s="55">
        <f>BB36</f>
        <v>40</v>
      </c>
      <c r="BJ36" s="55">
        <f t="shared" si="76"/>
        <v>0</v>
      </c>
      <c r="BK36" s="55">
        <f t="shared" si="77"/>
        <v>0</v>
      </c>
      <c r="BL36" s="55">
        <f t="shared" si="78"/>
        <v>0</v>
      </c>
      <c r="BM36" s="55">
        <f t="shared" si="79"/>
        <v>0</v>
      </c>
      <c r="BN36" s="55">
        <f t="shared" si="80"/>
        <v>0</v>
      </c>
      <c r="BO36" s="55">
        <f t="shared" si="81"/>
        <v>0</v>
      </c>
      <c r="BP36" s="55">
        <f t="shared" si="82"/>
        <v>100</v>
      </c>
      <c r="BQ36" s="55">
        <f t="shared" si="83"/>
        <v>0</v>
      </c>
      <c r="BR36" s="55">
        <f t="shared" si="84"/>
        <v>0</v>
      </c>
      <c r="BS36" s="55">
        <f t="shared" si="85"/>
        <v>0</v>
      </c>
      <c r="BT36" s="55">
        <f t="shared" si="86"/>
        <v>0</v>
      </c>
      <c r="BU36" s="55">
        <f t="shared" si="87"/>
        <v>0</v>
      </c>
      <c r="BV36" s="55">
        <f t="shared" si="88"/>
        <v>0</v>
      </c>
      <c r="BW36" s="55">
        <f t="shared" si="89"/>
        <v>100</v>
      </c>
      <c r="BX36" s="59"/>
    </row>
    <row r="37" spans="1:76" ht="38.25" x14ac:dyDescent="0.2">
      <c r="A37" s="56" t="s">
        <v>196</v>
      </c>
      <c r="B37" s="61" t="s">
        <v>101</v>
      </c>
      <c r="C37" s="57" t="s">
        <v>112</v>
      </c>
      <c r="D37" s="55">
        <f>'форма 3'!K36</f>
        <v>19.076271000000002</v>
      </c>
      <c r="E37" s="55">
        <f>'форма 3'!P36</f>
        <v>19.076271000000002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5">
        <v>2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5">
        <v>2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f t="shared" si="76"/>
        <v>0</v>
      </c>
      <c r="BK37" s="55">
        <f t="shared" si="77"/>
        <v>0</v>
      </c>
      <c r="BL37" s="55">
        <f t="shared" si="78"/>
        <v>0</v>
      </c>
      <c r="BM37" s="55">
        <f t="shared" si="79"/>
        <v>0</v>
      </c>
      <c r="BN37" s="55">
        <f t="shared" si="80"/>
        <v>0</v>
      </c>
      <c r="BO37" s="55">
        <f t="shared" si="81"/>
        <v>0</v>
      </c>
      <c r="BP37" s="55">
        <f t="shared" si="82"/>
        <v>2</v>
      </c>
      <c r="BQ37" s="55">
        <f t="shared" si="83"/>
        <v>0</v>
      </c>
      <c r="BR37" s="55">
        <f t="shared" si="84"/>
        <v>0</v>
      </c>
      <c r="BS37" s="55">
        <f t="shared" si="85"/>
        <v>0</v>
      </c>
      <c r="BT37" s="55">
        <f t="shared" si="86"/>
        <v>0</v>
      </c>
      <c r="BU37" s="55">
        <f t="shared" si="87"/>
        <v>0</v>
      </c>
      <c r="BV37" s="55">
        <f t="shared" si="88"/>
        <v>0</v>
      </c>
      <c r="BW37" s="55">
        <f t="shared" si="89"/>
        <v>2</v>
      </c>
      <c r="BX37" s="59"/>
    </row>
    <row r="38" spans="1:76" ht="54" customHeight="1" x14ac:dyDescent="0.2">
      <c r="A38" s="56" t="s">
        <v>196</v>
      </c>
      <c r="B38" s="61" t="s">
        <v>102</v>
      </c>
      <c r="C38" s="57" t="s">
        <v>113</v>
      </c>
      <c r="D38" s="55">
        <f>'форма 3'!K37</f>
        <v>1.8898305000000002</v>
      </c>
      <c r="E38" s="55">
        <f>'форма 3'!P37</f>
        <v>21.148355923728818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5">
        <v>2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5">
        <v>2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7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8">
        <v>0</v>
      </c>
      <c r="BE38" s="58">
        <f t="shared" ref="BE38:BF38" si="95">BE44</f>
        <v>0</v>
      </c>
      <c r="BF38" s="58">
        <f t="shared" si="95"/>
        <v>0</v>
      </c>
      <c r="BG38" s="58">
        <v>0</v>
      </c>
      <c r="BH38" s="58">
        <v>0</v>
      </c>
      <c r="BI38" s="55">
        <v>0</v>
      </c>
      <c r="BJ38" s="55">
        <f t="shared" si="76"/>
        <v>0</v>
      </c>
      <c r="BK38" s="55">
        <f t="shared" si="77"/>
        <v>0</v>
      </c>
      <c r="BL38" s="55">
        <f t="shared" si="78"/>
        <v>0</v>
      </c>
      <c r="BM38" s="55">
        <f t="shared" si="79"/>
        <v>0</v>
      </c>
      <c r="BN38" s="55">
        <f t="shared" si="80"/>
        <v>0</v>
      </c>
      <c r="BO38" s="55">
        <f t="shared" si="81"/>
        <v>0</v>
      </c>
      <c r="BP38" s="55">
        <f t="shared" si="82"/>
        <v>2</v>
      </c>
      <c r="BQ38" s="55">
        <f t="shared" si="83"/>
        <v>0</v>
      </c>
      <c r="BR38" s="55">
        <f t="shared" si="84"/>
        <v>0</v>
      </c>
      <c r="BS38" s="55">
        <f t="shared" si="85"/>
        <v>0</v>
      </c>
      <c r="BT38" s="55">
        <f t="shared" si="86"/>
        <v>0</v>
      </c>
      <c r="BU38" s="55">
        <f t="shared" si="87"/>
        <v>0</v>
      </c>
      <c r="BV38" s="55">
        <f t="shared" si="88"/>
        <v>0</v>
      </c>
      <c r="BW38" s="55">
        <f t="shared" si="89"/>
        <v>9</v>
      </c>
      <c r="BX38" s="86" t="str">
        <f>'форма 2'!BW38</f>
        <v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v>
      </c>
    </row>
    <row r="39" spans="1:76" ht="38.25" x14ac:dyDescent="0.2">
      <c r="A39" s="56" t="s">
        <v>196</v>
      </c>
      <c r="B39" s="61" t="s">
        <v>103</v>
      </c>
      <c r="C39" s="57" t="s">
        <v>114</v>
      </c>
      <c r="D39" s="55">
        <f>'форма 3'!K38</f>
        <v>11.779661000000001</v>
      </c>
      <c r="E39" s="55">
        <f>'форма 3'!P38</f>
        <v>11.779661000000001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5">
        <v>1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5">
        <v>1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f t="shared" si="76"/>
        <v>0</v>
      </c>
      <c r="BK39" s="55">
        <f t="shared" si="77"/>
        <v>0</v>
      </c>
      <c r="BL39" s="55">
        <f t="shared" si="78"/>
        <v>0</v>
      </c>
      <c r="BM39" s="55">
        <f t="shared" si="79"/>
        <v>0</v>
      </c>
      <c r="BN39" s="55">
        <f t="shared" si="80"/>
        <v>0</v>
      </c>
      <c r="BO39" s="55">
        <f t="shared" si="81"/>
        <v>0</v>
      </c>
      <c r="BP39" s="55">
        <f t="shared" si="82"/>
        <v>1</v>
      </c>
      <c r="BQ39" s="55">
        <f t="shared" si="83"/>
        <v>0</v>
      </c>
      <c r="BR39" s="55">
        <f t="shared" si="84"/>
        <v>0</v>
      </c>
      <c r="BS39" s="55">
        <f t="shared" si="85"/>
        <v>0</v>
      </c>
      <c r="BT39" s="55">
        <f t="shared" si="86"/>
        <v>0</v>
      </c>
      <c r="BU39" s="55">
        <f t="shared" si="87"/>
        <v>0</v>
      </c>
      <c r="BV39" s="55">
        <f t="shared" si="88"/>
        <v>0</v>
      </c>
      <c r="BW39" s="55">
        <f t="shared" si="89"/>
        <v>1</v>
      </c>
      <c r="BX39" s="59"/>
    </row>
    <row r="40" spans="1:76" ht="63.75" x14ac:dyDescent="0.2">
      <c r="A40" s="56" t="s">
        <v>196</v>
      </c>
      <c r="B40" s="61" t="s">
        <v>115</v>
      </c>
      <c r="C40" s="57" t="s">
        <v>117</v>
      </c>
      <c r="D40" s="55">
        <f>'форма 3'!K39</f>
        <v>0.81355932000000009</v>
      </c>
      <c r="E40" s="55">
        <f>'форма 3'!P39</f>
        <v>2.2394669471186441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5">
        <v>6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5">
        <v>3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3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f t="shared" si="76"/>
        <v>0</v>
      </c>
      <c r="BK40" s="55">
        <f t="shared" si="77"/>
        <v>0</v>
      </c>
      <c r="BL40" s="55">
        <f t="shared" si="78"/>
        <v>0</v>
      </c>
      <c r="BM40" s="55">
        <f t="shared" si="79"/>
        <v>0</v>
      </c>
      <c r="BN40" s="55">
        <f t="shared" si="80"/>
        <v>0</v>
      </c>
      <c r="BO40" s="55">
        <f t="shared" si="81"/>
        <v>0</v>
      </c>
      <c r="BP40" s="55">
        <f t="shared" si="82"/>
        <v>6</v>
      </c>
      <c r="BQ40" s="55">
        <f t="shared" si="83"/>
        <v>0</v>
      </c>
      <c r="BR40" s="55">
        <f t="shared" si="84"/>
        <v>0</v>
      </c>
      <c r="BS40" s="55">
        <f t="shared" si="85"/>
        <v>0</v>
      </c>
      <c r="BT40" s="55">
        <f t="shared" si="86"/>
        <v>0</v>
      </c>
      <c r="BU40" s="55">
        <f t="shared" si="87"/>
        <v>0</v>
      </c>
      <c r="BV40" s="55">
        <f t="shared" si="88"/>
        <v>0</v>
      </c>
      <c r="BW40" s="55">
        <f t="shared" si="89"/>
        <v>6</v>
      </c>
      <c r="BX40" s="59"/>
    </row>
    <row r="41" spans="1:76" ht="51" x14ac:dyDescent="0.2">
      <c r="A41" s="56" t="s">
        <v>196</v>
      </c>
      <c r="B41" s="61" t="s">
        <v>116</v>
      </c>
      <c r="C41" s="57" t="s">
        <v>118</v>
      </c>
      <c r="D41" s="55">
        <f>'форма 3'!K40</f>
        <v>9.1779660000000014</v>
      </c>
      <c r="E41" s="55">
        <f>'форма 3'!P40</f>
        <v>9.1779660000000014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5">
        <v>1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5">
        <v>1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f t="shared" si="76"/>
        <v>0</v>
      </c>
      <c r="BK41" s="55">
        <f t="shared" si="77"/>
        <v>0</v>
      </c>
      <c r="BL41" s="55">
        <f t="shared" si="78"/>
        <v>0</v>
      </c>
      <c r="BM41" s="55">
        <f t="shared" si="79"/>
        <v>0</v>
      </c>
      <c r="BN41" s="55">
        <f t="shared" si="80"/>
        <v>0</v>
      </c>
      <c r="BO41" s="55">
        <f t="shared" si="81"/>
        <v>0</v>
      </c>
      <c r="BP41" s="55">
        <f t="shared" si="82"/>
        <v>1</v>
      </c>
      <c r="BQ41" s="55">
        <f t="shared" si="83"/>
        <v>0</v>
      </c>
      <c r="BR41" s="55">
        <f t="shared" si="84"/>
        <v>0</v>
      </c>
      <c r="BS41" s="55">
        <f t="shared" si="85"/>
        <v>0</v>
      </c>
      <c r="BT41" s="55">
        <f t="shared" si="86"/>
        <v>0</v>
      </c>
      <c r="BU41" s="55">
        <f t="shared" si="87"/>
        <v>0</v>
      </c>
      <c r="BV41" s="55">
        <f t="shared" si="88"/>
        <v>0</v>
      </c>
      <c r="BW41" s="55">
        <f t="shared" si="89"/>
        <v>1</v>
      </c>
      <c r="BX41" s="59"/>
    </row>
    <row r="42" spans="1:76" ht="178.5" x14ac:dyDescent="0.2">
      <c r="A42" s="56" t="s">
        <v>196</v>
      </c>
      <c r="B42" s="22" t="s">
        <v>175</v>
      </c>
      <c r="C42" s="22" t="s">
        <v>397</v>
      </c>
      <c r="D42" s="55">
        <f>'форма 3'!K41</f>
        <v>0</v>
      </c>
      <c r="E42" s="55">
        <f>'форма 3'!P41</f>
        <v>9.5764618644067792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5"/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5"/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/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2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f t="shared" ref="BJ42:BJ45" si="96">T42+AH42+AV42</f>
        <v>0</v>
      </c>
      <c r="BK42" s="55">
        <f t="shared" si="77"/>
        <v>0</v>
      </c>
      <c r="BL42" s="55">
        <f t="shared" si="78"/>
        <v>0</v>
      </c>
      <c r="BM42" s="55">
        <f t="shared" si="79"/>
        <v>0</v>
      </c>
      <c r="BN42" s="55">
        <f t="shared" si="80"/>
        <v>0</v>
      </c>
      <c r="BO42" s="55">
        <f t="shared" si="81"/>
        <v>0</v>
      </c>
      <c r="BP42" s="55">
        <f t="shared" si="82"/>
        <v>0</v>
      </c>
      <c r="BQ42" s="55">
        <f t="shared" si="83"/>
        <v>0</v>
      </c>
      <c r="BR42" s="55">
        <f t="shared" si="84"/>
        <v>0</v>
      </c>
      <c r="BS42" s="55">
        <f t="shared" si="85"/>
        <v>0</v>
      </c>
      <c r="BT42" s="55">
        <f t="shared" si="86"/>
        <v>0</v>
      </c>
      <c r="BU42" s="55">
        <f t="shared" si="87"/>
        <v>0</v>
      </c>
      <c r="BV42" s="55">
        <f t="shared" si="88"/>
        <v>0</v>
      </c>
      <c r="BW42" s="55">
        <f t="shared" si="89"/>
        <v>2</v>
      </c>
      <c r="BX42" s="87" t="str">
        <f>'форма 2'!BW42</f>
        <v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v>
      </c>
    </row>
    <row r="43" spans="1:76" ht="114.75" x14ac:dyDescent="0.2">
      <c r="A43" s="56" t="s">
        <v>196</v>
      </c>
      <c r="B43" s="93" t="s">
        <v>176</v>
      </c>
      <c r="C43" s="93" t="s">
        <v>399</v>
      </c>
      <c r="D43" s="55">
        <f>'форма 3'!K42</f>
        <v>0</v>
      </c>
      <c r="E43" s="55">
        <f>'форма 3'!P42</f>
        <v>0.93054999999999999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5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24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f t="shared" si="96"/>
        <v>0</v>
      </c>
      <c r="BK43" s="55">
        <f t="shared" si="77"/>
        <v>0</v>
      </c>
      <c r="BL43" s="55">
        <f t="shared" si="78"/>
        <v>0</v>
      </c>
      <c r="BM43" s="55">
        <f t="shared" si="79"/>
        <v>0</v>
      </c>
      <c r="BN43" s="55">
        <f t="shared" si="80"/>
        <v>0</v>
      </c>
      <c r="BO43" s="55">
        <f t="shared" si="81"/>
        <v>0</v>
      </c>
      <c r="BP43" s="55">
        <f t="shared" si="82"/>
        <v>0</v>
      </c>
      <c r="BQ43" s="55">
        <f t="shared" si="83"/>
        <v>0</v>
      </c>
      <c r="BR43" s="55">
        <f t="shared" si="84"/>
        <v>0</v>
      </c>
      <c r="BS43" s="55">
        <f t="shared" si="85"/>
        <v>0</v>
      </c>
      <c r="BT43" s="55">
        <f t="shared" si="86"/>
        <v>0</v>
      </c>
      <c r="BU43" s="55">
        <f t="shared" si="87"/>
        <v>0</v>
      </c>
      <c r="BV43" s="55">
        <f t="shared" si="88"/>
        <v>0</v>
      </c>
      <c r="BW43" s="55">
        <f t="shared" si="89"/>
        <v>24</v>
      </c>
      <c r="BX43" s="87" t="str">
        <f>'форма 2'!BW43</f>
        <v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v>
      </c>
    </row>
    <row r="44" spans="1:76" ht="38.25" x14ac:dyDescent="0.2">
      <c r="A44" s="56" t="s">
        <v>196</v>
      </c>
      <c r="B44" s="22" t="s">
        <v>177</v>
      </c>
      <c r="C44" s="22" t="s">
        <v>396</v>
      </c>
      <c r="D44" s="55">
        <f>'форма 3'!K43</f>
        <v>0</v>
      </c>
      <c r="E44" s="55">
        <f>'форма 3'!P43</f>
        <v>156.16879802542374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5"/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5"/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/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2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f t="shared" si="96"/>
        <v>0</v>
      </c>
      <c r="BK44" s="55">
        <f t="shared" si="77"/>
        <v>0</v>
      </c>
      <c r="BL44" s="55">
        <f t="shared" si="78"/>
        <v>0</v>
      </c>
      <c r="BM44" s="55">
        <f t="shared" si="79"/>
        <v>0</v>
      </c>
      <c r="BN44" s="55">
        <f t="shared" si="80"/>
        <v>0</v>
      </c>
      <c r="BO44" s="55">
        <f t="shared" si="81"/>
        <v>0</v>
      </c>
      <c r="BP44" s="55">
        <f t="shared" si="82"/>
        <v>0</v>
      </c>
      <c r="BQ44" s="55">
        <f t="shared" si="83"/>
        <v>0</v>
      </c>
      <c r="BR44" s="55">
        <f t="shared" si="84"/>
        <v>0</v>
      </c>
      <c r="BS44" s="55">
        <f t="shared" si="85"/>
        <v>0</v>
      </c>
      <c r="BT44" s="55">
        <f t="shared" si="86"/>
        <v>0</v>
      </c>
      <c r="BU44" s="55">
        <f t="shared" si="87"/>
        <v>0</v>
      </c>
      <c r="BV44" s="55">
        <f t="shared" si="88"/>
        <v>0</v>
      </c>
      <c r="BW44" s="55">
        <f t="shared" si="89"/>
        <v>2</v>
      </c>
      <c r="BX44" s="59"/>
    </row>
    <row r="45" spans="1:76" ht="89.25" x14ac:dyDescent="0.2">
      <c r="A45" s="56" t="s">
        <v>196</v>
      </c>
      <c r="B45" s="93" t="s">
        <v>409</v>
      </c>
      <c r="C45" s="93" t="s">
        <v>398</v>
      </c>
      <c r="D45" s="55">
        <f>'форма 3'!K44</f>
        <v>0</v>
      </c>
      <c r="E45" s="55">
        <f>'форма 3'!P44</f>
        <v>2.2906371525423732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5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5"/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30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f t="shared" si="96"/>
        <v>0</v>
      </c>
      <c r="BK45" s="55">
        <f t="shared" si="77"/>
        <v>0</v>
      </c>
      <c r="BL45" s="55">
        <f t="shared" si="78"/>
        <v>0</v>
      </c>
      <c r="BM45" s="55">
        <f t="shared" si="79"/>
        <v>0</v>
      </c>
      <c r="BN45" s="55">
        <f t="shared" si="80"/>
        <v>0</v>
      </c>
      <c r="BO45" s="55">
        <f t="shared" si="81"/>
        <v>0</v>
      </c>
      <c r="BP45" s="55">
        <f t="shared" si="82"/>
        <v>0</v>
      </c>
      <c r="BQ45" s="55">
        <f t="shared" si="83"/>
        <v>0</v>
      </c>
      <c r="BR45" s="55">
        <f t="shared" si="84"/>
        <v>0</v>
      </c>
      <c r="BS45" s="55">
        <f t="shared" si="85"/>
        <v>0</v>
      </c>
      <c r="BT45" s="55">
        <f t="shared" si="86"/>
        <v>0</v>
      </c>
      <c r="BU45" s="55">
        <f t="shared" si="87"/>
        <v>0</v>
      </c>
      <c r="BV45" s="55">
        <f t="shared" si="88"/>
        <v>0</v>
      </c>
      <c r="BW45" s="55">
        <f t="shared" si="89"/>
        <v>30</v>
      </c>
      <c r="BX45" s="98" t="s">
        <v>413</v>
      </c>
    </row>
  </sheetData>
  <mergeCells count="46">
    <mergeCell ref="BJ15:BW15"/>
    <mergeCell ref="AH16:AN16"/>
    <mergeCell ref="AO16:AU16"/>
    <mergeCell ref="T14:BW14"/>
    <mergeCell ref="BX14:BX18"/>
    <mergeCell ref="BC17:BD17"/>
    <mergeCell ref="BE17:BI17"/>
    <mergeCell ref="BJ17:BK17"/>
    <mergeCell ref="BL17:BP17"/>
    <mergeCell ref="BQ17:BR17"/>
    <mergeCell ref="BS17:BW17"/>
    <mergeCell ref="AV16:BB16"/>
    <mergeCell ref="BC16:BI16"/>
    <mergeCell ref="BJ16:BP16"/>
    <mergeCell ref="BQ16:BW16"/>
    <mergeCell ref="AH17:AI17"/>
    <mergeCell ref="V17:Z17"/>
    <mergeCell ref="AA17:AB17"/>
    <mergeCell ref="AV17:AW17"/>
    <mergeCell ref="AX17:BB17"/>
    <mergeCell ref="AH15:AU15"/>
    <mergeCell ref="AV15:BI15"/>
    <mergeCell ref="AJ17:AN17"/>
    <mergeCell ref="AO17:AP17"/>
    <mergeCell ref="AQ17:AU17"/>
    <mergeCell ref="F17:G17"/>
    <mergeCell ref="H17:L17"/>
    <mergeCell ref="M17:N17"/>
    <mergeCell ref="O17:S17"/>
    <mergeCell ref="T17:U17"/>
    <mergeCell ref="A1:BW1"/>
    <mergeCell ref="A2:BW2"/>
    <mergeCell ref="A3:BW3"/>
    <mergeCell ref="T15:AG15"/>
    <mergeCell ref="F16:L16"/>
    <mergeCell ref="M16:S16"/>
    <mergeCell ref="T16:Z16"/>
    <mergeCell ref="A14:A18"/>
    <mergeCell ref="B14:B18"/>
    <mergeCell ref="C14:C18"/>
    <mergeCell ref="D14:E16"/>
    <mergeCell ref="F14:S15"/>
    <mergeCell ref="AC17:AG17"/>
    <mergeCell ref="AA16:AG16"/>
    <mergeCell ref="D17:D18"/>
    <mergeCell ref="E17:E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A42" workbookViewId="0">
      <selection activeCell="C52" sqref="C52"/>
    </sheetView>
  </sheetViews>
  <sheetFormatPr defaultRowHeight="12.75" outlineLevelRow="1" outlineLevelCol="1" x14ac:dyDescent="0.2"/>
  <cols>
    <col min="1" max="1" width="9.28515625" style="42" bestFit="1" customWidth="1"/>
    <col min="2" max="2" width="28.140625" style="42" customWidth="1"/>
    <col min="3" max="3" width="25.85546875" style="42" customWidth="1"/>
    <col min="4" max="4" width="10.140625" style="42" hidden="1" customWidth="1" outlineLevel="1"/>
    <col min="5" max="9" width="9.140625" style="42" hidden="1" customWidth="1" outlineLevel="1"/>
    <col min="10" max="10" width="9.28515625" style="42" bestFit="1" customWidth="1" collapsed="1"/>
    <col min="11" max="16" width="9.140625" style="42" hidden="1" customWidth="1" outlineLevel="1"/>
    <col min="17" max="17" width="9.28515625" style="42" bestFit="1" customWidth="1" collapsed="1"/>
    <col min="18" max="23" width="9.140625" style="42" hidden="1" customWidth="1" outlineLevel="1"/>
    <col min="24" max="24" width="10.42578125" style="42" bestFit="1" customWidth="1" collapsed="1"/>
    <col min="25" max="30" width="0" style="42" hidden="1" customWidth="1" outlineLevel="1"/>
    <col min="31" max="31" width="9.28515625" style="42" bestFit="1" customWidth="1" collapsed="1"/>
    <col min="32" max="37" width="9.140625" style="42" hidden="1" customWidth="1" outlineLevel="1"/>
    <col min="38" max="38" width="10.42578125" style="42" bestFit="1" customWidth="1" collapsed="1"/>
    <col min="39" max="16384" width="9.140625" style="42"/>
  </cols>
  <sheetData>
    <row r="1" spans="1:38" x14ac:dyDescent="0.2">
      <c r="A1" s="120" t="s">
        <v>295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:38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3" spans="1:38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</row>
    <row r="4" spans="1:38" x14ac:dyDescent="0.2">
      <c r="A4" s="100"/>
    </row>
    <row r="5" spans="1:38" x14ac:dyDescent="0.2">
      <c r="A5" s="106" t="s">
        <v>296</v>
      </c>
      <c r="B5" s="48"/>
    </row>
    <row r="6" spans="1:38" x14ac:dyDescent="0.2">
      <c r="A6" s="106" t="s">
        <v>297</v>
      </c>
      <c r="B6" s="48"/>
    </row>
    <row r="7" spans="1:38" x14ac:dyDescent="0.2">
      <c r="A7" s="100" t="s">
        <v>331</v>
      </c>
    </row>
    <row r="8" spans="1:38" x14ac:dyDescent="0.2">
      <c r="A8" s="100"/>
    </row>
    <row r="9" spans="1:38" x14ac:dyDescent="0.2">
      <c r="A9" s="100" t="s">
        <v>76</v>
      </c>
    </row>
    <row r="10" spans="1:38" x14ac:dyDescent="0.2">
      <c r="A10" s="100"/>
    </row>
    <row r="11" spans="1:38" x14ac:dyDescent="0.2">
      <c r="A11" s="100" t="s">
        <v>77</v>
      </c>
    </row>
    <row r="12" spans="1:38" x14ac:dyDescent="0.2">
      <c r="A12" s="100"/>
    </row>
    <row r="13" spans="1:38" x14ac:dyDescent="0.2">
      <c r="A13" s="100" t="s">
        <v>4</v>
      </c>
    </row>
    <row r="14" spans="1:38" x14ac:dyDescent="0.2">
      <c r="A14" s="100" t="s">
        <v>163</v>
      </c>
    </row>
    <row r="15" spans="1:38" x14ac:dyDescent="0.2">
      <c r="A15" s="43"/>
    </row>
    <row r="16" spans="1:38" ht="57.75" customHeight="1" x14ac:dyDescent="0.2">
      <c r="A16" s="119" t="s">
        <v>5</v>
      </c>
      <c r="B16" s="119" t="s">
        <v>6</v>
      </c>
      <c r="C16" s="119" t="s">
        <v>7</v>
      </c>
      <c r="D16" s="119" t="s">
        <v>408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</row>
    <row r="17" spans="1:38" x14ac:dyDescent="0.2">
      <c r="A17" s="119"/>
      <c r="B17" s="119"/>
      <c r="C17" s="119"/>
      <c r="D17" s="119" t="s">
        <v>298</v>
      </c>
      <c r="E17" s="119"/>
      <c r="F17" s="119"/>
      <c r="G17" s="119"/>
      <c r="H17" s="119"/>
      <c r="I17" s="119"/>
      <c r="J17" s="119"/>
      <c r="K17" s="119" t="s">
        <v>299</v>
      </c>
      <c r="L17" s="119"/>
      <c r="M17" s="119"/>
      <c r="N17" s="119"/>
      <c r="O17" s="119"/>
      <c r="P17" s="119"/>
      <c r="Q17" s="119"/>
      <c r="R17" s="119" t="s">
        <v>300</v>
      </c>
      <c r="S17" s="119"/>
      <c r="T17" s="119"/>
      <c r="U17" s="119"/>
      <c r="V17" s="119"/>
      <c r="W17" s="119"/>
      <c r="X17" s="119"/>
      <c r="Y17" s="119" t="s">
        <v>301</v>
      </c>
      <c r="Z17" s="119"/>
      <c r="AA17" s="119"/>
      <c r="AB17" s="119"/>
      <c r="AC17" s="119"/>
      <c r="AD17" s="119"/>
      <c r="AE17" s="119"/>
      <c r="AF17" s="119" t="s">
        <v>302</v>
      </c>
      <c r="AG17" s="119"/>
      <c r="AH17" s="119"/>
      <c r="AI17" s="119"/>
      <c r="AJ17" s="119"/>
      <c r="AK17" s="119"/>
      <c r="AL17" s="119"/>
    </row>
    <row r="18" spans="1:38" ht="30" customHeight="1" x14ac:dyDescent="0.2">
      <c r="A18" s="119"/>
      <c r="B18" s="119"/>
      <c r="C18" s="119"/>
      <c r="D18" s="119" t="s">
        <v>62</v>
      </c>
      <c r="E18" s="119"/>
      <c r="F18" s="119" t="s">
        <v>63</v>
      </c>
      <c r="G18" s="119"/>
      <c r="H18" s="119"/>
      <c r="I18" s="119"/>
      <c r="J18" s="119"/>
      <c r="K18" s="119" t="s">
        <v>62</v>
      </c>
      <c r="L18" s="119"/>
      <c r="M18" s="119" t="s">
        <v>63</v>
      </c>
      <c r="N18" s="119"/>
      <c r="O18" s="119"/>
      <c r="P18" s="119"/>
      <c r="Q18" s="119"/>
      <c r="R18" s="119" t="s">
        <v>62</v>
      </c>
      <c r="S18" s="119"/>
      <c r="T18" s="119" t="s">
        <v>63</v>
      </c>
      <c r="U18" s="119"/>
      <c r="V18" s="119"/>
      <c r="W18" s="119"/>
      <c r="X18" s="119"/>
      <c r="Y18" s="119" t="s">
        <v>62</v>
      </c>
      <c r="Z18" s="119"/>
      <c r="AA18" s="119" t="s">
        <v>63</v>
      </c>
      <c r="AB18" s="119"/>
      <c r="AC18" s="119"/>
      <c r="AD18" s="119"/>
      <c r="AE18" s="119"/>
      <c r="AF18" s="119" t="s">
        <v>62</v>
      </c>
      <c r="AG18" s="119"/>
      <c r="AH18" s="119" t="s">
        <v>63</v>
      </c>
      <c r="AI18" s="119"/>
      <c r="AJ18" s="119"/>
      <c r="AK18" s="119"/>
      <c r="AL18" s="119"/>
    </row>
    <row r="19" spans="1:38" ht="38.25" x14ac:dyDescent="0.2">
      <c r="A19" s="119"/>
      <c r="B19" s="119"/>
      <c r="C19" s="119"/>
      <c r="D19" s="99" t="s">
        <v>64</v>
      </c>
      <c r="E19" s="99" t="s">
        <v>64</v>
      </c>
      <c r="F19" s="99" t="s">
        <v>65</v>
      </c>
      <c r="G19" s="99" t="s">
        <v>66</v>
      </c>
      <c r="H19" s="99" t="s">
        <v>67</v>
      </c>
      <c r="I19" s="99" t="s">
        <v>68</v>
      </c>
      <c r="J19" s="99" t="s">
        <v>266</v>
      </c>
      <c r="K19" s="99" t="s">
        <v>64</v>
      </c>
      <c r="L19" s="99" t="s">
        <v>64</v>
      </c>
      <c r="M19" s="99" t="s">
        <v>65</v>
      </c>
      <c r="N19" s="99" t="s">
        <v>66</v>
      </c>
      <c r="O19" s="99" t="s">
        <v>67</v>
      </c>
      <c r="P19" s="99" t="s">
        <v>68</v>
      </c>
      <c r="Q19" s="99" t="s">
        <v>266</v>
      </c>
      <c r="R19" s="99" t="s">
        <v>64</v>
      </c>
      <c r="S19" s="99" t="s">
        <v>64</v>
      </c>
      <c r="T19" s="99" t="s">
        <v>65</v>
      </c>
      <c r="U19" s="99" t="s">
        <v>66</v>
      </c>
      <c r="V19" s="99" t="s">
        <v>67</v>
      </c>
      <c r="W19" s="99" t="s">
        <v>68</v>
      </c>
      <c r="X19" s="99" t="s">
        <v>266</v>
      </c>
      <c r="Y19" s="99" t="s">
        <v>64</v>
      </c>
      <c r="Z19" s="99" t="s">
        <v>64</v>
      </c>
      <c r="AA19" s="99" t="s">
        <v>65</v>
      </c>
      <c r="AB19" s="99" t="s">
        <v>66</v>
      </c>
      <c r="AC19" s="99" t="s">
        <v>67</v>
      </c>
      <c r="AD19" s="99" t="s">
        <v>68</v>
      </c>
      <c r="AE19" s="99" t="s">
        <v>266</v>
      </c>
      <c r="AF19" s="99" t="s">
        <v>64</v>
      </c>
      <c r="AG19" s="99" t="s">
        <v>64</v>
      </c>
      <c r="AH19" s="99" t="s">
        <v>65</v>
      </c>
      <c r="AI19" s="99" t="s">
        <v>66</v>
      </c>
      <c r="AJ19" s="99" t="s">
        <v>67</v>
      </c>
      <c r="AK19" s="99" t="s">
        <v>68</v>
      </c>
      <c r="AL19" s="99" t="s">
        <v>266</v>
      </c>
    </row>
    <row r="20" spans="1:38" x14ac:dyDescent="0.2">
      <c r="A20" s="99">
        <v>1</v>
      </c>
      <c r="B20" s="99">
        <v>2</v>
      </c>
      <c r="C20" s="99">
        <v>3</v>
      </c>
      <c r="D20" s="52" t="s">
        <v>303</v>
      </c>
      <c r="E20" s="52" t="s">
        <v>304</v>
      </c>
      <c r="F20" s="52" t="s">
        <v>305</v>
      </c>
      <c r="G20" s="52" t="s">
        <v>306</v>
      </c>
      <c r="H20" s="52" t="s">
        <v>307</v>
      </c>
      <c r="I20" s="52" t="s">
        <v>308</v>
      </c>
      <c r="J20" s="52" t="s">
        <v>309</v>
      </c>
      <c r="K20" s="52" t="s">
        <v>310</v>
      </c>
      <c r="L20" s="52" t="s">
        <v>311</v>
      </c>
      <c r="M20" s="52" t="s">
        <v>312</v>
      </c>
      <c r="N20" s="52" t="s">
        <v>313</v>
      </c>
      <c r="O20" s="52" t="s">
        <v>314</v>
      </c>
      <c r="P20" s="52" t="s">
        <v>315</v>
      </c>
      <c r="Q20" s="52" t="s">
        <v>316</v>
      </c>
      <c r="R20" s="52" t="s">
        <v>317</v>
      </c>
      <c r="S20" s="52" t="s">
        <v>318</v>
      </c>
      <c r="T20" s="52" t="s">
        <v>319</v>
      </c>
      <c r="U20" s="52" t="s">
        <v>320</v>
      </c>
      <c r="V20" s="52" t="s">
        <v>321</v>
      </c>
      <c r="W20" s="52" t="s">
        <v>322</v>
      </c>
      <c r="X20" s="52" t="s">
        <v>323</v>
      </c>
      <c r="Y20" s="52" t="s">
        <v>324</v>
      </c>
      <c r="Z20" s="52" t="s">
        <v>325</v>
      </c>
      <c r="AA20" s="52" t="s">
        <v>326</v>
      </c>
      <c r="AB20" s="52" t="s">
        <v>327</v>
      </c>
      <c r="AC20" s="52" t="s">
        <v>328</v>
      </c>
      <c r="AD20" s="52" t="s">
        <v>329</v>
      </c>
      <c r="AE20" s="52" t="s">
        <v>330</v>
      </c>
      <c r="AF20" s="99">
        <v>5</v>
      </c>
      <c r="AG20" s="99">
        <v>6</v>
      </c>
      <c r="AH20" s="99">
        <v>7</v>
      </c>
      <c r="AI20" s="99">
        <v>8</v>
      </c>
      <c r="AJ20" s="99">
        <v>9</v>
      </c>
      <c r="AK20" s="99">
        <v>10</v>
      </c>
      <c r="AL20" s="99">
        <v>11</v>
      </c>
    </row>
    <row r="21" spans="1:38" s="48" customFormat="1" ht="25.5" x14ac:dyDescent="0.2">
      <c r="A21" s="67">
        <v>0</v>
      </c>
      <c r="B21" s="68" t="s">
        <v>180</v>
      </c>
      <c r="C21" s="69" t="s">
        <v>193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f>J27</f>
        <v>80</v>
      </c>
      <c r="K21" s="101">
        <f t="shared" ref="K21:AE21" si="0">K27</f>
        <v>0</v>
      </c>
      <c r="L21" s="101">
        <f t="shared" si="0"/>
        <v>0</v>
      </c>
      <c r="M21" s="101">
        <f t="shared" si="0"/>
        <v>0</v>
      </c>
      <c r="N21" s="101">
        <f t="shared" si="0"/>
        <v>0</v>
      </c>
      <c r="O21" s="101">
        <f t="shared" si="0"/>
        <v>0</v>
      </c>
      <c r="P21" s="101">
        <f t="shared" si="0"/>
        <v>0</v>
      </c>
      <c r="Q21" s="101">
        <f t="shared" si="0"/>
        <v>69</v>
      </c>
      <c r="R21" s="101">
        <f t="shared" si="0"/>
        <v>0</v>
      </c>
      <c r="S21" s="101">
        <f t="shared" si="0"/>
        <v>0</v>
      </c>
      <c r="T21" s="101">
        <f t="shared" si="0"/>
        <v>0</v>
      </c>
      <c r="U21" s="101">
        <f t="shared" si="0"/>
        <v>0</v>
      </c>
      <c r="V21" s="101">
        <f t="shared" si="0"/>
        <v>0</v>
      </c>
      <c r="W21" s="101">
        <f t="shared" si="0"/>
        <v>0</v>
      </c>
      <c r="X21" s="101">
        <f t="shared" si="0"/>
        <v>105</v>
      </c>
      <c r="Y21" s="101">
        <f t="shared" si="0"/>
        <v>0</v>
      </c>
      <c r="Z21" s="101">
        <f t="shared" si="0"/>
        <v>0</v>
      </c>
      <c r="AA21" s="101">
        <f t="shared" si="0"/>
        <v>0</v>
      </c>
      <c r="AB21" s="101">
        <f t="shared" si="0"/>
        <v>0</v>
      </c>
      <c r="AC21" s="101">
        <f t="shared" si="0"/>
        <v>0</v>
      </c>
      <c r="AD21" s="101">
        <f t="shared" si="0"/>
        <v>0</v>
      </c>
      <c r="AE21" s="101">
        <f t="shared" si="0"/>
        <v>71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f>J21+Q21+X21+AE21</f>
        <v>325</v>
      </c>
    </row>
    <row r="22" spans="1:38" ht="25.5" hidden="1" outlineLevel="1" x14ac:dyDescent="0.2">
      <c r="A22" s="56" t="s">
        <v>181</v>
      </c>
      <c r="B22" s="57" t="s">
        <v>182</v>
      </c>
      <c r="C22" s="70" t="s">
        <v>193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70" t="s">
        <v>193</v>
      </c>
      <c r="K22" s="70" t="s">
        <v>193</v>
      </c>
      <c r="L22" s="70" t="s">
        <v>193</v>
      </c>
      <c r="M22" s="70" t="s">
        <v>193</v>
      </c>
      <c r="N22" s="70" t="s">
        <v>193</v>
      </c>
      <c r="O22" s="70" t="s">
        <v>193</v>
      </c>
      <c r="P22" s="70" t="s">
        <v>193</v>
      </c>
      <c r="Q22" s="70" t="s">
        <v>193</v>
      </c>
      <c r="R22" s="70" t="s">
        <v>193</v>
      </c>
      <c r="S22" s="70" t="s">
        <v>193</v>
      </c>
      <c r="T22" s="70" t="s">
        <v>193</v>
      </c>
      <c r="U22" s="70" t="s">
        <v>193</v>
      </c>
      <c r="V22" s="70" t="s">
        <v>193</v>
      </c>
      <c r="W22" s="70" t="s">
        <v>193</v>
      </c>
      <c r="X22" s="70" t="s">
        <v>193</v>
      </c>
      <c r="Y22" s="70" t="s">
        <v>193</v>
      </c>
      <c r="Z22" s="70" t="s">
        <v>193</v>
      </c>
      <c r="AA22" s="70" t="s">
        <v>193</v>
      </c>
      <c r="AB22" s="70" t="s">
        <v>193</v>
      </c>
      <c r="AC22" s="70" t="s">
        <v>193</v>
      </c>
      <c r="AD22" s="70" t="s">
        <v>193</v>
      </c>
      <c r="AE22" s="70" t="s">
        <v>193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 t="e">
        <f t="shared" ref="AL22:AL46" si="1">J22+Q22+X22+AE22</f>
        <v>#VALUE!</v>
      </c>
    </row>
    <row r="23" spans="1:38" ht="38.25" hidden="1" outlineLevel="1" x14ac:dyDescent="0.2">
      <c r="A23" s="56" t="s">
        <v>183</v>
      </c>
      <c r="B23" s="57" t="s">
        <v>184</v>
      </c>
      <c r="C23" s="70" t="s">
        <v>193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70" t="s">
        <v>193</v>
      </c>
      <c r="K23" s="70" t="s">
        <v>193</v>
      </c>
      <c r="L23" s="70" t="s">
        <v>193</v>
      </c>
      <c r="M23" s="70" t="s">
        <v>193</v>
      </c>
      <c r="N23" s="70" t="s">
        <v>193</v>
      </c>
      <c r="O23" s="70" t="s">
        <v>193</v>
      </c>
      <c r="P23" s="70" t="s">
        <v>193</v>
      </c>
      <c r="Q23" s="70" t="s">
        <v>193</v>
      </c>
      <c r="R23" s="70" t="s">
        <v>193</v>
      </c>
      <c r="S23" s="70" t="s">
        <v>193</v>
      </c>
      <c r="T23" s="70" t="s">
        <v>193</v>
      </c>
      <c r="U23" s="70" t="s">
        <v>193</v>
      </c>
      <c r="V23" s="70" t="s">
        <v>193</v>
      </c>
      <c r="W23" s="70" t="s">
        <v>193</v>
      </c>
      <c r="X23" s="70" t="s">
        <v>193</v>
      </c>
      <c r="Y23" s="70" t="s">
        <v>193</v>
      </c>
      <c r="Z23" s="70" t="s">
        <v>193</v>
      </c>
      <c r="AA23" s="70" t="s">
        <v>193</v>
      </c>
      <c r="AB23" s="70" t="s">
        <v>193</v>
      </c>
      <c r="AC23" s="70" t="s">
        <v>193</v>
      </c>
      <c r="AD23" s="70" t="s">
        <v>193</v>
      </c>
      <c r="AE23" s="70" t="s">
        <v>193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 t="e">
        <f t="shared" si="1"/>
        <v>#VALUE!</v>
      </c>
    </row>
    <row r="24" spans="1:38" ht="76.5" hidden="1" outlineLevel="1" x14ac:dyDescent="0.2">
      <c r="A24" s="56" t="s">
        <v>185</v>
      </c>
      <c r="B24" s="57" t="s">
        <v>186</v>
      </c>
      <c r="C24" s="70" t="s">
        <v>193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70" t="s">
        <v>193</v>
      </c>
      <c r="K24" s="70" t="s">
        <v>193</v>
      </c>
      <c r="L24" s="70" t="s">
        <v>193</v>
      </c>
      <c r="M24" s="70" t="s">
        <v>193</v>
      </c>
      <c r="N24" s="70" t="s">
        <v>193</v>
      </c>
      <c r="O24" s="70" t="s">
        <v>193</v>
      </c>
      <c r="P24" s="70" t="s">
        <v>193</v>
      </c>
      <c r="Q24" s="70" t="s">
        <v>193</v>
      </c>
      <c r="R24" s="70" t="s">
        <v>193</v>
      </c>
      <c r="S24" s="70" t="s">
        <v>193</v>
      </c>
      <c r="T24" s="70" t="s">
        <v>193</v>
      </c>
      <c r="U24" s="70" t="s">
        <v>193</v>
      </c>
      <c r="V24" s="70" t="s">
        <v>193</v>
      </c>
      <c r="W24" s="70" t="s">
        <v>193</v>
      </c>
      <c r="X24" s="70" t="s">
        <v>193</v>
      </c>
      <c r="Y24" s="70" t="s">
        <v>193</v>
      </c>
      <c r="Z24" s="70" t="s">
        <v>193</v>
      </c>
      <c r="AA24" s="70" t="s">
        <v>193</v>
      </c>
      <c r="AB24" s="70" t="s">
        <v>193</v>
      </c>
      <c r="AC24" s="70" t="s">
        <v>193</v>
      </c>
      <c r="AD24" s="70" t="s">
        <v>193</v>
      </c>
      <c r="AE24" s="70" t="s">
        <v>193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 t="e">
        <f t="shared" si="1"/>
        <v>#VALUE!</v>
      </c>
    </row>
    <row r="25" spans="1:38" ht="38.25" hidden="1" outlineLevel="1" x14ac:dyDescent="0.2">
      <c r="A25" s="56" t="s">
        <v>187</v>
      </c>
      <c r="B25" s="57" t="s">
        <v>188</v>
      </c>
      <c r="C25" s="70" t="s">
        <v>193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70" t="s">
        <v>193</v>
      </c>
      <c r="K25" s="70" t="s">
        <v>193</v>
      </c>
      <c r="L25" s="70" t="s">
        <v>193</v>
      </c>
      <c r="M25" s="70" t="s">
        <v>193</v>
      </c>
      <c r="N25" s="70" t="s">
        <v>193</v>
      </c>
      <c r="O25" s="70" t="s">
        <v>193</v>
      </c>
      <c r="P25" s="70" t="s">
        <v>193</v>
      </c>
      <c r="Q25" s="70" t="s">
        <v>193</v>
      </c>
      <c r="R25" s="70" t="s">
        <v>193</v>
      </c>
      <c r="S25" s="70" t="s">
        <v>193</v>
      </c>
      <c r="T25" s="70" t="s">
        <v>193</v>
      </c>
      <c r="U25" s="70" t="s">
        <v>193</v>
      </c>
      <c r="V25" s="70" t="s">
        <v>193</v>
      </c>
      <c r="W25" s="70" t="s">
        <v>193</v>
      </c>
      <c r="X25" s="70" t="s">
        <v>193</v>
      </c>
      <c r="Y25" s="70" t="s">
        <v>193</v>
      </c>
      <c r="Z25" s="70" t="s">
        <v>193</v>
      </c>
      <c r="AA25" s="70" t="s">
        <v>193</v>
      </c>
      <c r="AB25" s="70" t="s">
        <v>193</v>
      </c>
      <c r="AC25" s="70" t="s">
        <v>193</v>
      </c>
      <c r="AD25" s="70" t="s">
        <v>193</v>
      </c>
      <c r="AE25" s="70" t="s">
        <v>193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 t="e">
        <f t="shared" si="1"/>
        <v>#VALUE!</v>
      </c>
    </row>
    <row r="26" spans="1:38" ht="38.25" hidden="1" outlineLevel="1" x14ac:dyDescent="0.2">
      <c r="A26" s="56" t="s">
        <v>189</v>
      </c>
      <c r="B26" s="57" t="s">
        <v>190</v>
      </c>
      <c r="C26" s="70" t="s">
        <v>193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70" t="s">
        <v>193</v>
      </c>
      <c r="K26" s="70" t="s">
        <v>193</v>
      </c>
      <c r="L26" s="70" t="s">
        <v>193</v>
      </c>
      <c r="M26" s="70" t="s">
        <v>193</v>
      </c>
      <c r="N26" s="70" t="s">
        <v>193</v>
      </c>
      <c r="O26" s="70" t="s">
        <v>193</v>
      </c>
      <c r="P26" s="70" t="s">
        <v>193</v>
      </c>
      <c r="Q26" s="70" t="s">
        <v>193</v>
      </c>
      <c r="R26" s="70" t="s">
        <v>193</v>
      </c>
      <c r="S26" s="70" t="s">
        <v>193</v>
      </c>
      <c r="T26" s="70" t="s">
        <v>193</v>
      </c>
      <c r="U26" s="70" t="s">
        <v>193</v>
      </c>
      <c r="V26" s="70" t="s">
        <v>193</v>
      </c>
      <c r="W26" s="70" t="s">
        <v>193</v>
      </c>
      <c r="X26" s="70" t="s">
        <v>193</v>
      </c>
      <c r="Y26" s="70" t="s">
        <v>193</v>
      </c>
      <c r="Z26" s="70" t="s">
        <v>193</v>
      </c>
      <c r="AA26" s="70" t="s">
        <v>193</v>
      </c>
      <c r="AB26" s="70" t="s">
        <v>193</v>
      </c>
      <c r="AC26" s="70" t="s">
        <v>193</v>
      </c>
      <c r="AD26" s="70" t="s">
        <v>193</v>
      </c>
      <c r="AE26" s="70" t="s">
        <v>193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 t="e">
        <f t="shared" si="1"/>
        <v>#VALUE!</v>
      </c>
    </row>
    <row r="27" spans="1:38" ht="25.5" collapsed="1" x14ac:dyDescent="0.2">
      <c r="A27" s="56" t="s">
        <v>191</v>
      </c>
      <c r="B27" s="57" t="s">
        <v>192</v>
      </c>
      <c r="C27" s="70" t="s">
        <v>193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f>J28</f>
        <v>80</v>
      </c>
      <c r="K27" s="102">
        <f t="shared" ref="K27:AE28" si="2">K28</f>
        <v>0</v>
      </c>
      <c r="L27" s="102">
        <f t="shared" si="2"/>
        <v>0</v>
      </c>
      <c r="M27" s="102">
        <f t="shared" si="2"/>
        <v>0</v>
      </c>
      <c r="N27" s="102">
        <f t="shared" si="2"/>
        <v>0</v>
      </c>
      <c r="O27" s="102">
        <f t="shared" si="2"/>
        <v>0</v>
      </c>
      <c r="P27" s="102">
        <f t="shared" si="2"/>
        <v>0</v>
      </c>
      <c r="Q27" s="102">
        <f t="shared" si="2"/>
        <v>69</v>
      </c>
      <c r="R27" s="102">
        <f t="shared" si="2"/>
        <v>0</v>
      </c>
      <c r="S27" s="102">
        <f t="shared" si="2"/>
        <v>0</v>
      </c>
      <c r="T27" s="102">
        <f t="shared" si="2"/>
        <v>0</v>
      </c>
      <c r="U27" s="102">
        <f t="shared" si="2"/>
        <v>0</v>
      </c>
      <c r="V27" s="102">
        <f t="shared" si="2"/>
        <v>0</v>
      </c>
      <c r="W27" s="102">
        <f t="shared" si="2"/>
        <v>0</v>
      </c>
      <c r="X27" s="102">
        <f t="shared" si="2"/>
        <v>105</v>
      </c>
      <c r="Y27" s="102">
        <f t="shared" si="2"/>
        <v>0</v>
      </c>
      <c r="Z27" s="102">
        <f t="shared" si="2"/>
        <v>0</v>
      </c>
      <c r="AA27" s="102">
        <f t="shared" si="2"/>
        <v>0</v>
      </c>
      <c r="AB27" s="102">
        <f t="shared" si="2"/>
        <v>0</v>
      </c>
      <c r="AC27" s="102">
        <f t="shared" si="2"/>
        <v>0</v>
      </c>
      <c r="AD27" s="102">
        <f t="shared" si="2"/>
        <v>0</v>
      </c>
      <c r="AE27" s="102">
        <f t="shared" si="2"/>
        <v>71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f t="shared" si="1"/>
        <v>325</v>
      </c>
    </row>
    <row r="28" spans="1:38" x14ac:dyDescent="0.2">
      <c r="A28" s="56">
        <v>1</v>
      </c>
      <c r="B28" s="57" t="s">
        <v>194</v>
      </c>
      <c r="C28" s="70" t="s">
        <v>193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f>J29</f>
        <v>80</v>
      </c>
      <c r="K28" s="102">
        <f t="shared" si="2"/>
        <v>0</v>
      </c>
      <c r="L28" s="102">
        <f t="shared" si="2"/>
        <v>0</v>
      </c>
      <c r="M28" s="102">
        <f t="shared" si="2"/>
        <v>0</v>
      </c>
      <c r="N28" s="102">
        <f t="shared" si="2"/>
        <v>0</v>
      </c>
      <c r="O28" s="102">
        <f t="shared" si="2"/>
        <v>0</v>
      </c>
      <c r="P28" s="102">
        <f t="shared" si="2"/>
        <v>0</v>
      </c>
      <c r="Q28" s="102">
        <f t="shared" si="2"/>
        <v>69</v>
      </c>
      <c r="R28" s="102">
        <f t="shared" si="2"/>
        <v>0</v>
      </c>
      <c r="S28" s="102">
        <f t="shared" si="2"/>
        <v>0</v>
      </c>
      <c r="T28" s="102">
        <f t="shared" si="2"/>
        <v>0</v>
      </c>
      <c r="U28" s="102">
        <f t="shared" si="2"/>
        <v>0</v>
      </c>
      <c r="V28" s="102">
        <f t="shared" si="2"/>
        <v>0</v>
      </c>
      <c r="W28" s="102">
        <f t="shared" si="2"/>
        <v>0</v>
      </c>
      <c r="X28" s="102">
        <f t="shared" si="2"/>
        <v>105</v>
      </c>
      <c r="Y28" s="102">
        <f t="shared" si="2"/>
        <v>0</v>
      </c>
      <c r="Z28" s="102">
        <f t="shared" si="2"/>
        <v>0</v>
      </c>
      <c r="AA28" s="102">
        <f t="shared" si="2"/>
        <v>0</v>
      </c>
      <c r="AB28" s="102">
        <f t="shared" si="2"/>
        <v>0</v>
      </c>
      <c r="AC28" s="102">
        <f t="shared" si="2"/>
        <v>0</v>
      </c>
      <c r="AD28" s="102">
        <f t="shared" si="2"/>
        <v>0</v>
      </c>
      <c r="AE28" s="102">
        <f t="shared" si="2"/>
        <v>71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f t="shared" si="1"/>
        <v>325</v>
      </c>
    </row>
    <row r="29" spans="1:38" ht="25.5" x14ac:dyDescent="0.2">
      <c r="A29" s="56" t="s">
        <v>196</v>
      </c>
      <c r="B29" s="57" t="s">
        <v>195</v>
      </c>
      <c r="C29" s="70" t="s">
        <v>193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f>SUM(J30:J46)</f>
        <v>80</v>
      </c>
      <c r="K29" s="102">
        <f t="shared" ref="K29:AL29" si="3">SUM(K30:K46)</f>
        <v>0</v>
      </c>
      <c r="L29" s="102">
        <f t="shared" si="3"/>
        <v>0</v>
      </c>
      <c r="M29" s="102">
        <f t="shared" si="3"/>
        <v>0</v>
      </c>
      <c r="N29" s="102">
        <f t="shared" si="3"/>
        <v>0</v>
      </c>
      <c r="O29" s="102">
        <f t="shared" si="3"/>
        <v>0</v>
      </c>
      <c r="P29" s="102">
        <f t="shared" si="3"/>
        <v>0</v>
      </c>
      <c r="Q29" s="102">
        <f t="shared" si="3"/>
        <v>69</v>
      </c>
      <c r="R29" s="102">
        <f t="shared" si="3"/>
        <v>0</v>
      </c>
      <c r="S29" s="102">
        <f t="shared" si="3"/>
        <v>0</v>
      </c>
      <c r="T29" s="102">
        <f t="shared" si="3"/>
        <v>0</v>
      </c>
      <c r="U29" s="102">
        <f t="shared" si="3"/>
        <v>0</v>
      </c>
      <c r="V29" s="102">
        <f t="shared" si="3"/>
        <v>0</v>
      </c>
      <c r="W29" s="102">
        <f t="shared" si="3"/>
        <v>0</v>
      </c>
      <c r="X29" s="102">
        <f t="shared" si="3"/>
        <v>105</v>
      </c>
      <c r="Y29" s="102">
        <f t="shared" si="3"/>
        <v>0</v>
      </c>
      <c r="Z29" s="102">
        <f t="shared" si="3"/>
        <v>0</v>
      </c>
      <c r="AA29" s="102">
        <f t="shared" si="3"/>
        <v>0</v>
      </c>
      <c r="AB29" s="102">
        <f t="shared" si="3"/>
        <v>0</v>
      </c>
      <c r="AC29" s="102">
        <f t="shared" si="3"/>
        <v>0</v>
      </c>
      <c r="AD29" s="102">
        <f t="shared" si="3"/>
        <v>0</v>
      </c>
      <c r="AE29" s="102">
        <f t="shared" si="3"/>
        <v>71</v>
      </c>
      <c r="AF29" s="102">
        <f t="shared" si="3"/>
        <v>0</v>
      </c>
      <c r="AG29" s="102">
        <f t="shared" si="3"/>
        <v>0</v>
      </c>
      <c r="AH29" s="102">
        <f t="shared" si="3"/>
        <v>0</v>
      </c>
      <c r="AI29" s="102">
        <f t="shared" si="3"/>
        <v>0</v>
      </c>
      <c r="AJ29" s="102">
        <f t="shared" si="3"/>
        <v>0</v>
      </c>
      <c r="AK29" s="102">
        <f t="shared" si="3"/>
        <v>0</v>
      </c>
      <c r="AL29" s="102">
        <f t="shared" si="3"/>
        <v>325</v>
      </c>
    </row>
    <row r="30" spans="1:38" ht="114.75" x14ac:dyDescent="0.2">
      <c r="A30" s="56" t="s">
        <v>196</v>
      </c>
      <c r="B30" s="57" t="s">
        <v>93</v>
      </c>
      <c r="C30" s="57" t="s">
        <v>104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f>'форма 4'!Z29</f>
        <v>2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f t="shared" si="1"/>
        <v>2</v>
      </c>
    </row>
    <row r="31" spans="1:38" ht="25.5" x14ac:dyDescent="0.2">
      <c r="A31" s="56" t="s">
        <v>196</v>
      </c>
      <c r="B31" s="61" t="s">
        <v>94</v>
      </c>
      <c r="C31" s="57" t="s">
        <v>105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f>'форма 4'!Z30</f>
        <v>2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f t="shared" si="1"/>
        <v>2</v>
      </c>
    </row>
    <row r="32" spans="1:38" ht="25.5" x14ac:dyDescent="0.2">
      <c r="A32" s="56" t="s">
        <v>196</v>
      </c>
      <c r="B32" s="61" t="s">
        <v>95</v>
      </c>
      <c r="C32" s="57" t="s">
        <v>106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f t="shared" si="1"/>
        <v>0</v>
      </c>
    </row>
    <row r="33" spans="1:38" ht="25.5" x14ac:dyDescent="0.2">
      <c r="A33" s="56" t="s">
        <v>196</v>
      </c>
      <c r="B33" s="61" t="s">
        <v>96</v>
      </c>
      <c r="C33" s="57" t="s">
        <v>107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f>'форма 4'!Z32</f>
        <v>1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f t="shared" si="1"/>
        <v>1</v>
      </c>
    </row>
    <row r="34" spans="1:38" x14ac:dyDescent="0.2">
      <c r="A34" s="56" t="s">
        <v>196</v>
      </c>
      <c r="B34" s="61" t="s">
        <v>97</v>
      </c>
      <c r="C34" s="57" t="s">
        <v>108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f>'форма 4'!Z33</f>
        <v>10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f t="shared" si="1"/>
        <v>10</v>
      </c>
    </row>
    <row r="35" spans="1:38" ht="51" x14ac:dyDescent="0.2">
      <c r="A35" s="56" t="s">
        <v>196</v>
      </c>
      <c r="B35" s="61" t="s">
        <v>98</v>
      </c>
      <c r="C35" s="57" t="s">
        <v>109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f>'форма 4'!Z34</f>
        <v>16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f t="shared" si="1"/>
        <v>16</v>
      </c>
    </row>
    <row r="36" spans="1:38" ht="38.25" x14ac:dyDescent="0.2">
      <c r="A36" s="56" t="s">
        <v>196</v>
      </c>
      <c r="B36" s="61" t="s">
        <v>99</v>
      </c>
      <c r="C36" s="57" t="s">
        <v>110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f>'форма 4'!Z35/4</f>
        <v>63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f>J36</f>
        <v>63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f>Q36</f>
        <v>63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f>X36</f>
        <v>63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f t="shared" si="1"/>
        <v>252</v>
      </c>
    </row>
    <row r="37" spans="1:38" ht="25.5" x14ac:dyDescent="0.2">
      <c r="A37" s="56" t="s">
        <v>196</v>
      </c>
      <c r="B37" s="61" t="s">
        <v>100</v>
      </c>
      <c r="C37" s="57" t="s">
        <v>111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f>'форма 4'!Z36</f>
        <v>30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f t="shared" si="1"/>
        <v>30</v>
      </c>
    </row>
    <row r="38" spans="1:38" ht="32.25" customHeight="1" x14ac:dyDescent="0.2">
      <c r="A38" s="56" t="s">
        <v>196</v>
      </c>
      <c r="B38" s="61" t="s">
        <v>101</v>
      </c>
      <c r="C38" s="57" t="s">
        <v>112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f>'форма 4'!Z37</f>
        <v>2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f t="shared" si="1"/>
        <v>2</v>
      </c>
    </row>
    <row r="39" spans="1:38" ht="38.25" x14ac:dyDescent="0.2">
      <c r="A39" s="56" t="s">
        <v>196</v>
      </c>
      <c r="B39" s="61" t="s">
        <v>102</v>
      </c>
      <c r="C39" s="57" t="s">
        <v>113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1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1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f t="shared" si="1"/>
        <v>2</v>
      </c>
    </row>
    <row r="40" spans="1:38" ht="38.25" x14ac:dyDescent="0.2">
      <c r="A40" s="56" t="s">
        <v>196</v>
      </c>
      <c r="B40" s="61" t="s">
        <v>103</v>
      </c>
      <c r="C40" s="57" t="s">
        <v>114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f>'форма 4'!Z39</f>
        <v>1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f t="shared" si="1"/>
        <v>1</v>
      </c>
    </row>
    <row r="41" spans="1:38" ht="63.75" x14ac:dyDescent="0.2">
      <c r="A41" s="56" t="s">
        <v>196</v>
      </c>
      <c r="B41" s="61" t="s">
        <v>115</v>
      </c>
      <c r="C41" s="57" t="s">
        <v>117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>'форма 4'!Z40</f>
        <v>6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f>J41+Q41+X41+AE41</f>
        <v>6</v>
      </c>
    </row>
    <row r="42" spans="1:38" ht="51" x14ac:dyDescent="0.2">
      <c r="A42" s="56" t="s">
        <v>196</v>
      </c>
      <c r="B42" s="61" t="s">
        <v>116</v>
      </c>
      <c r="C42" s="57" t="s">
        <v>118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1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f t="shared" si="1"/>
        <v>1</v>
      </c>
    </row>
    <row r="43" spans="1:38" ht="38.25" x14ac:dyDescent="0.2">
      <c r="A43" s="56" t="s">
        <v>196</v>
      </c>
      <c r="B43" s="61" t="s">
        <v>175</v>
      </c>
      <c r="C43" s="70" t="s">
        <v>397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f t="shared" si="1"/>
        <v>0</v>
      </c>
    </row>
    <row r="44" spans="1:38" ht="38.25" x14ac:dyDescent="0.2">
      <c r="A44" s="56" t="s">
        <v>196</v>
      </c>
      <c r="B44" s="61" t="s">
        <v>176</v>
      </c>
      <c r="C44" s="70" t="s">
        <v>399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f t="shared" si="1"/>
        <v>0</v>
      </c>
    </row>
    <row r="45" spans="1:38" ht="38.25" x14ac:dyDescent="0.2">
      <c r="A45" s="56" t="s">
        <v>196</v>
      </c>
      <c r="B45" s="61" t="s">
        <v>177</v>
      </c>
      <c r="C45" s="70" t="s">
        <v>396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f t="shared" si="1"/>
        <v>0</v>
      </c>
    </row>
    <row r="46" spans="1:38" ht="38.25" x14ac:dyDescent="0.2">
      <c r="A46" s="56" t="s">
        <v>196</v>
      </c>
      <c r="B46" s="93" t="s">
        <v>409</v>
      </c>
      <c r="C46" s="70" t="s">
        <v>398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2">
        <f t="shared" si="1"/>
        <v>0</v>
      </c>
    </row>
  </sheetData>
  <mergeCells count="22">
    <mergeCell ref="Y18:Z18"/>
    <mergeCell ref="F18:J18"/>
    <mergeCell ref="K18:L18"/>
    <mergeCell ref="M18:Q18"/>
    <mergeCell ref="R18:S18"/>
    <mergeCell ref="T18:X18"/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  <mergeCell ref="Y17:AE17"/>
    <mergeCell ref="AF17:AL17"/>
    <mergeCell ref="D18:E18"/>
    <mergeCell ref="AA18:AE18"/>
    <mergeCell ref="AF18:AG18"/>
    <mergeCell ref="AH18:AL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I1" workbookViewId="0">
      <selection activeCell="M32" sqref="M32"/>
    </sheetView>
  </sheetViews>
  <sheetFormatPr defaultRowHeight="12.75" outlineLevelRow="1" x14ac:dyDescent="0.2"/>
  <cols>
    <col min="1" max="1" width="20" style="42" customWidth="1"/>
    <col min="2" max="2" width="47.5703125" style="42" customWidth="1"/>
    <col min="3" max="3" width="23.7109375" style="42" customWidth="1"/>
    <col min="4" max="4" width="25.7109375" style="42" customWidth="1"/>
    <col min="5" max="5" width="25" style="42" customWidth="1"/>
    <col min="6" max="6" width="23.140625" style="42" customWidth="1"/>
    <col min="7" max="7" width="24.42578125" style="42" customWidth="1"/>
    <col min="8" max="8" width="24.28515625" style="42" customWidth="1"/>
    <col min="9" max="9" width="25.5703125" style="42" customWidth="1"/>
    <col min="10" max="10" width="18.7109375" style="42" customWidth="1"/>
    <col min="11" max="11" width="27.7109375" style="42" customWidth="1"/>
    <col min="12" max="12" width="19.7109375" style="42" customWidth="1"/>
    <col min="13" max="13" width="42.5703125" style="42" customWidth="1"/>
    <col min="14" max="14" width="34.42578125" style="42" customWidth="1"/>
    <col min="15" max="15" width="18.7109375" style="42" customWidth="1"/>
    <col min="16" max="16" width="16.7109375" style="42" customWidth="1"/>
    <col min="17" max="17" width="18.42578125" style="42" customWidth="1"/>
    <col min="18" max="18" width="22.42578125" style="42" customWidth="1"/>
    <col min="19" max="16384" width="9.140625" style="42"/>
  </cols>
  <sheetData>
    <row r="1" spans="1:18" x14ac:dyDescent="0.2">
      <c r="A1" s="120" t="s">
        <v>332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x14ac:dyDescent="0.2">
      <c r="A4" s="41"/>
    </row>
    <row r="5" spans="1:18" x14ac:dyDescent="0.2">
      <c r="A5" s="106" t="s">
        <v>333</v>
      </c>
      <c r="B5" s="48"/>
    </row>
    <row r="6" spans="1:18" x14ac:dyDescent="0.2">
      <c r="A6" s="106" t="s">
        <v>334</v>
      </c>
      <c r="B6" s="48"/>
    </row>
    <row r="7" spans="1:18" x14ac:dyDescent="0.2">
      <c r="A7" s="106" t="s">
        <v>335</v>
      </c>
      <c r="B7" s="48"/>
    </row>
    <row r="8" spans="1:18" x14ac:dyDescent="0.2">
      <c r="A8" s="41"/>
    </row>
    <row r="9" spans="1:18" x14ac:dyDescent="0.2">
      <c r="A9" s="41" t="s">
        <v>370</v>
      </c>
    </row>
    <row r="10" spans="1:18" x14ac:dyDescent="0.2">
      <c r="A10" s="41"/>
    </row>
    <row r="11" spans="1:18" x14ac:dyDescent="0.2">
      <c r="A11" s="41" t="s">
        <v>77</v>
      </c>
    </row>
    <row r="12" spans="1:18" x14ac:dyDescent="0.2">
      <c r="A12" s="43"/>
    </row>
    <row r="13" spans="1:18" ht="102" x14ac:dyDescent="0.2">
      <c r="A13" s="119" t="s">
        <v>5</v>
      </c>
      <c r="B13" s="119" t="s">
        <v>6</v>
      </c>
      <c r="C13" s="119" t="s">
        <v>7</v>
      </c>
      <c r="D13" s="119" t="s">
        <v>336</v>
      </c>
      <c r="E13" s="119" t="s">
        <v>337</v>
      </c>
      <c r="F13" s="119" t="s">
        <v>338</v>
      </c>
      <c r="G13" s="119" t="s">
        <v>339</v>
      </c>
      <c r="H13" s="20" t="s">
        <v>340</v>
      </c>
      <c r="I13" s="20" t="s">
        <v>342</v>
      </c>
      <c r="J13" s="20" t="s">
        <v>343</v>
      </c>
      <c r="K13" s="20" t="s">
        <v>344</v>
      </c>
      <c r="L13" s="119" t="s">
        <v>345</v>
      </c>
      <c r="M13" s="119" t="s">
        <v>346</v>
      </c>
      <c r="N13" s="20" t="s">
        <v>347</v>
      </c>
      <c r="O13" s="20" t="s">
        <v>348</v>
      </c>
      <c r="P13" s="119" t="s">
        <v>349</v>
      </c>
      <c r="Q13" s="20" t="s">
        <v>350</v>
      </c>
      <c r="R13" s="20" t="s">
        <v>351</v>
      </c>
    </row>
    <row r="14" spans="1:18" x14ac:dyDescent="0.2">
      <c r="A14" s="119"/>
      <c r="B14" s="119"/>
      <c r="C14" s="119"/>
      <c r="D14" s="119"/>
      <c r="E14" s="119"/>
      <c r="F14" s="119"/>
      <c r="G14" s="119"/>
      <c r="H14" s="20" t="s">
        <v>341</v>
      </c>
      <c r="I14" s="20" t="s">
        <v>341</v>
      </c>
      <c r="J14" s="20" t="s">
        <v>341</v>
      </c>
      <c r="K14" s="20" t="s">
        <v>341</v>
      </c>
      <c r="L14" s="119"/>
      <c r="M14" s="119"/>
      <c r="N14" s="20" t="s">
        <v>341</v>
      </c>
      <c r="O14" s="20" t="s">
        <v>341</v>
      </c>
      <c r="P14" s="119"/>
      <c r="Q14" s="20" t="s">
        <v>341</v>
      </c>
      <c r="R14" s="20" t="s">
        <v>341</v>
      </c>
    </row>
    <row r="15" spans="1:18" x14ac:dyDescent="0.2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  <c r="R15" s="20">
        <v>18</v>
      </c>
    </row>
    <row r="16" spans="1:18" x14ac:dyDescent="0.2">
      <c r="A16" s="67">
        <v>0</v>
      </c>
      <c r="B16" s="68" t="s">
        <v>180</v>
      </c>
      <c r="C16" s="67" t="s">
        <v>193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idden="1" outlineLevel="1" x14ac:dyDescent="0.2">
      <c r="A17" s="56" t="s">
        <v>181</v>
      </c>
      <c r="B17" s="57" t="s">
        <v>182</v>
      </c>
      <c r="C17" s="56" t="s">
        <v>193</v>
      </c>
      <c r="D17" s="50" t="s">
        <v>193</v>
      </c>
      <c r="E17" s="50" t="s">
        <v>193</v>
      </c>
      <c r="F17" s="50" t="s">
        <v>193</v>
      </c>
      <c r="G17" s="50" t="s">
        <v>193</v>
      </c>
      <c r="H17" s="50" t="s">
        <v>193</v>
      </c>
      <c r="I17" s="50" t="s">
        <v>193</v>
      </c>
      <c r="J17" s="50" t="s">
        <v>193</v>
      </c>
      <c r="K17" s="50" t="s">
        <v>193</v>
      </c>
      <c r="L17" s="50" t="s">
        <v>193</v>
      </c>
      <c r="M17" s="50" t="s">
        <v>193</v>
      </c>
      <c r="N17" s="50" t="s">
        <v>193</v>
      </c>
      <c r="O17" s="50" t="s">
        <v>193</v>
      </c>
      <c r="P17" s="50" t="s">
        <v>193</v>
      </c>
      <c r="Q17" s="50" t="s">
        <v>193</v>
      </c>
      <c r="R17" s="50" t="s">
        <v>193</v>
      </c>
    </row>
    <row r="18" spans="1:18" ht="25.5" hidden="1" outlineLevel="1" x14ac:dyDescent="0.2">
      <c r="A18" s="56" t="s">
        <v>183</v>
      </c>
      <c r="B18" s="57" t="s">
        <v>184</v>
      </c>
      <c r="C18" s="56" t="s">
        <v>193</v>
      </c>
      <c r="D18" s="50" t="s">
        <v>193</v>
      </c>
      <c r="E18" s="50" t="s">
        <v>193</v>
      </c>
      <c r="F18" s="50" t="s">
        <v>193</v>
      </c>
      <c r="G18" s="50" t="s">
        <v>193</v>
      </c>
      <c r="H18" s="50" t="s">
        <v>193</v>
      </c>
      <c r="I18" s="50" t="s">
        <v>193</v>
      </c>
      <c r="J18" s="50" t="s">
        <v>193</v>
      </c>
      <c r="K18" s="50" t="s">
        <v>193</v>
      </c>
      <c r="L18" s="50" t="s">
        <v>193</v>
      </c>
      <c r="M18" s="50" t="s">
        <v>193</v>
      </c>
      <c r="N18" s="50" t="s">
        <v>193</v>
      </c>
      <c r="O18" s="50" t="s">
        <v>193</v>
      </c>
      <c r="P18" s="50" t="s">
        <v>193</v>
      </c>
      <c r="Q18" s="50" t="s">
        <v>193</v>
      </c>
      <c r="R18" s="50" t="s">
        <v>193</v>
      </c>
    </row>
    <row r="19" spans="1:18" ht="38.25" hidden="1" outlineLevel="1" x14ac:dyDescent="0.2">
      <c r="A19" s="56" t="s">
        <v>185</v>
      </c>
      <c r="B19" s="57" t="s">
        <v>186</v>
      </c>
      <c r="C19" s="56" t="s">
        <v>193</v>
      </c>
      <c r="D19" s="50" t="s">
        <v>193</v>
      </c>
      <c r="E19" s="50" t="s">
        <v>193</v>
      </c>
      <c r="F19" s="50" t="s">
        <v>193</v>
      </c>
      <c r="G19" s="50" t="s">
        <v>193</v>
      </c>
      <c r="H19" s="50" t="s">
        <v>193</v>
      </c>
      <c r="I19" s="50" t="s">
        <v>193</v>
      </c>
      <c r="J19" s="50" t="s">
        <v>193</v>
      </c>
      <c r="K19" s="50" t="s">
        <v>193</v>
      </c>
      <c r="L19" s="50" t="s">
        <v>193</v>
      </c>
      <c r="M19" s="50" t="s">
        <v>193</v>
      </c>
      <c r="N19" s="50" t="s">
        <v>193</v>
      </c>
      <c r="O19" s="50" t="s">
        <v>193</v>
      </c>
      <c r="P19" s="50" t="s">
        <v>193</v>
      </c>
      <c r="Q19" s="50" t="s">
        <v>193</v>
      </c>
      <c r="R19" s="50" t="s">
        <v>193</v>
      </c>
    </row>
    <row r="20" spans="1:18" ht="25.5" hidden="1" outlineLevel="1" x14ac:dyDescent="0.2">
      <c r="A20" s="56" t="s">
        <v>187</v>
      </c>
      <c r="B20" s="57" t="s">
        <v>188</v>
      </c>
      <c r="C20" s="56" t="s">
        <v>193</v>
      </c>
      <c r="D20" s="50" t="s">
        <v>193</v>
      </c>
      <c r="E20" s="50" t="s">
        <v>193</v>
      </c>
      <c r="F20" s="50" t="s">
        <v>193</v>
      </c>
      <c r="G20" s="50" t="s">
        <v>193</v>
      </c>
      <c r="H20" s="50" t="s">
        <v>193</v>
      </c>
      <c r="I20" s="50" t="s">
        <v>193</v>
      </c>
      <c r="J20" s="50" t="s">
        <v>193</v>
      </c>
      <c r="K20" s="50" t="s">
        <v>193</v>
      </c>
      <c r="L20" s="50" t="s">
        <v>193</v>
      </c>
      <c r="M20" s="50" t="s">
        <v>193</v>
      </c>
      <c r="N20" s="50" t="s">
        <v>193</v>
      </c>
      <c r="O20" s="50" t="s">
        <v>193</v>
      </c>
      <c r="P20" s="50" t="s">
        <v>193</v>
      </c>
      <c r="Q20" s="50" t="s">
        <v>193</v>
      </c>
      <c r="R20" s="50" t="s">
        <v>193</v>
      </c>
    </row>
    <row r="21" spans="1:18" ht="25.5" hidden="1" outlineLevel="1" x14ac:dyDescent="0.2">
      <c r="A21" s="56" t="s">
        <v>189</v>
      </c>
      <c r="B21" s="57" t="s">
        <v>190</v>
      </c>
      <c r="C21" s="56" t="s">
        <v>193</v>
      </c>
      <c r="D21" s="50" t="s">
        <v>193</v>
      </c>
      <c r="E21" s="50" t="s">
        <v>193</v>
      </c>
      <c r="F21" s="50" t="s">
        <v>193</v>
      </c>
      <c r="G21" s="50" t="s">
        <v>193</v>
      </c>
      <c r="H21" s="50" t="s">
        <v>193</v>
      </c>
      <c r="I21" s="50" t="s">
        <v>193</v>
      </c>
      <c r="J21" s="50" t="s">
        <v>193</v>
      </c>
      <c r="K21" s="50" t="s">
        <v>193</v>
      </c>
      <c r="L21" s="50" t="s">
        <v>193</v>
      </c>
      <c r="M21" s="50" t="s">
        <v>193</v>
      </c>
      <c r="N21" s="50" t="s">
        <v>193</v>
      </c>
      <c r="O21" s="50" t="s">
        <v>193</v>
      </c>
      <c r="P21" s="50" t="s">
        <v>193</v>
      </c>
      <c r="Q21" s="50" t="s">
        <v>193</v>
      </c>
      <c r="R21" s="50" t="s">
        <v>193</v>
      </c>
    </row>
    <row r="22" spans="1:18" collapsed="1" x14ac:dyDescent="0.2">
      <c r="A22" s="56" t="s">
        <v>191</v>
      </c>
      <c r="B22" s="57" t="s">
        <v>192</v>
      </c>
      <c r="C22" s="56" t="s">
        <v>193</v>
      </c>
      <c r="D22" s="50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x14ac:dyDescent="0.2">
      <c r="A23" s="56">
        <v>1</v>
      </c>
      <c r="B23" s="57" t="s">
        <v>194</v>
      </c>
      <c r="C23" s="56" t="s">
        <v>193</v>
      </c>
      <c r="D23" s="5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x14ac:dyDescent="0.2">
      <c r="A24" s="56" t="s">
        <v>196</v>
      </c>
      <c r="B24" s="57" t="s">
        <v>195</v>
      </c>
      <c r="C24" s="56" t="s">
        <v>193</v>
      </c>
      <c r="D24" s="50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63.75" x14ac:dyDescent="0.2">
      <c r="A25" s="56" t="s">
        <v>196</v>
      </c>
      <c r="B25" s="57" t="s">
        <v>93</v>
      </c>
      <c r="C25" s="57" t="s">
        <v>104</v>
      </c>
      <c r="D25" s="22" t="s">
        <v>371</v>
      </c>
      <c r="E25" s="22" t="s">
        <v>194</v>
      </c>
      <c r="F25" s="22" t="s">
        <v>372</v>
      </c>
      <c r="G25" s="64" t="s">
        <v>193</v>
      </c>
      <c r="H25" s="64" t="s">
        <v>374</v>
      </c>
      <c r="I25" s="64" t="s">
        <v>374</v>
      </c>
      <c r="J25" s="64" t="s">
        <v>374</v>
      </c>
      <c r="K25" s="64" t="s">
        <v>374</v>
      </c>
      <c r="L25" s="64" t="s">
        <v>374</v>
      </c>
      <c r="M25" s="64" t="s">
        <v>375</v>
      </c>
      <c r="N25" s="64" t="s">
        <v>374</v>
      </c>
      <c r="O25" s="64" t="s">
        <v>374</v>
      </c>
      <c r="P25" s="64" t="s">
        <v>374</v>
      </c>
      <c r="Q25" s="64" t="s">
        <v>374</v>
      </c>
      <c r="R25" s="64" t="s">
        <v>374</v>
      </c>
    </row>
    <row r="26" spans="1:18" ht="25.5" x14ac:dyDescent="0.2">
      <c r="A26" s="56" t="s">
        <v>196</v>
      </c>
      <c r="B26" s="61" t="s">
        <v>94</v>
      </c>
      <c r="C26" s="57" t="s">
        <v>105</v>
      </c>
      <c r="D26" s="22" t="s">
        <v>371</v>
      </c>
      <c r="E26" s="22" t="s">
        <v>194</v>
      </c>
      <c r="F26" s="22" t="s">
        <v>372</v>
      </c>
      <c r="G26" s="64" t="s">
        <v>193</v>
      </c>
      <c r="H26" s="64" t="s">
        <v>374</v>
      </c>
      <c r="I26" s="64" t="s">
        <v>374</v>
      </c>
      <c r="J26" s="64" t="s">
        <v>374</v>
      </c>
      <c r="K26" s="64" t="s">
        <v>374</v>
      </c>
      <c r="L26" s="64" t="s">
        <v>374</v>
      </c>
      <c r="M26" s="64" t="s">
        <v>375</v>
      </c>
      <c r="N26" s="64" t="s">
        <v>374</v>
      </c>
      <c r="O26" s="64" t="s">
        <v>374</v>
      </c>
      <c r="P26" s="64" t="s">
        <v>374</v>
      </c>
      <c r="Q26" s="64" t="s">
        <v>374</v>
      </c>
      <c r="R26" s="64" t="s">
        <v>374</v>
      </c>
    </row>
    <row r="27" spans="1:18" ht="25.5" x14ac:dyDescent="0.2">
      <c r="A27" s="56" t="s">
        <v>196</v>
      </c>
      <c r="B27" s="61" t="s">
        <v>95</v>
      </c>
      <c r="C27" s="57" t="s">
        <v>106</v>
      </c>
      <c r="D27" s="22" t="s">
        <v>371</v>
      </c>
      <c r="E27" s="22" t="s">
        <v>194</v>
      </c>
      <c r="F27" s="22" t="s">
        <v>372</v>
      </c>
      <c r="G27" s="64" t="s">
        <v>193</v>
      </c>
      <c r="H27" s="64" t="s">
        <v>374</v>
      </c>
      <c r="I27" s="64" t="s">
        <v>374</v>
      </c>
      <c r="J27" s="64" t="s">
        <v>374</v>
      </c>
      <c r="K27" s="64" t="s">
        <v>374</v>
      </c>
      <c r="L27" s="64" t="s">
        <v>374</v>
      </c>
      <c r="M27" s="64" t="s">
        <v>375</v>
      </c>
      <c r="N27" s="64" t="s">
        <v>374</v>
      </c>
      <c r="O27" s="64" t="s">
        <v>374</v>
      </c>
      <c r="P27" s="64" t="s">
        <v>374</v>
      </c>
      <c r="Q27" s="64" t="s">
        <v>374</v>
      </c>
      <c r="R27" s="64" t="s">
        <v>374</v>
      </c>
    </row>
    <row r="28" spans="1:18" ht="25.5" x14ac:dyDescent="0.2">
      <c r="A28" s="56" t="s">
        <v>196</v>
      </c>
      <c r="B28" s="61" t="s">
        <v>96</v>
      </c>
      <c r="C28" s="57" t="s">
        <v>107</v>
      </c>
      <c r="D28" s="22" t="s">
        <v>371</v>
      </c>
      <c r="E28" s="22" t="s">
        <v>194</v>
      </c>
      <c r="F28" s="22" t="s">
        <v>372</v>
      </c>
      <c r="G28" s="64" t="s">
        <v>193</v>
      </c>
      <c r="H28" s="64" t="s">
        <v>374</v>
      </c>
      <c r="I28" s="64" t="s">
        <v>374</v>
      </c>
      <c r="J28" s="64" t="s">
        <v>374</v>
      </c>
      <c r="K28" s="64" t="s">
        <v>374</v>
      </c>
      <c r="L28" s="64" t="s">
        <v>374</v>
      </c>
      <c r="M28" s="64" t="s">
        <v>375</v>
      </c>
      <c r="N28" s="64" t="s">
        <v>374</v>
      </c>
      <c r="O28" s="64" t="s">
        <v>374</v>
      </c>
      <c r="P28" s="64" t="s">
        <v>374</v>
      </c>
      <c r="Q28" s="64" t="s">
        <v>374</v>
      </c>
      <c r="R28" s="64" t="s">
        <v>374</v>
      </c>
    </row>
    <row r="29" spans="1:18" ht="25.5" x14ac:dyDescent="0.2">
      <c r="A29" s="56" t="s">
        <v>196</v>
      </c>
      <c r="B29" s="61" t="s">
        <v>97</v>
      </c>
      <c r="C29" s="57" t="s">
        <v>108</v>
      </c>
      <c r="D29" s="22" t="s">
        <v>371</v>
      </c>
      <c r="E29" s="22" t="s">
        <v>194</v>
      </c>
      <c r="F29" s="22" t="s">
        <v>372</v>
      </c>
      <c r="G29" s="64" t="s">
        <v>193</v>
      </c>
      <c r="H29" s="64" t="s">
        <v>374</v>
      </c>
      <c r="I29" s="64" t="s">
        <v>374</v>
      </c>
      <c r="J29" s="64" t="s">
        <v>374</v>
      </c>
      <c r="K29" s="64" t="s">
        <v>374</v>
      </c>
      <c r="L29" s="64" t="s">
        <v>374</v>
      </c>
      <c r="M29" s="64" t="s">
        <v>375</v>
      </c>
      <c r="N29" s="64" t="s">
        <v>374</v>
      </c>
      <c r="O29" s="64" t="s">
        <v>374</v>
      </c>
      <c r="P29" s="64" t="s">
        <v>374</v>
      </c>
      <c r="Q29" s="64" t="s">
        <v>374</v>
      </c>
      <c r="R29" s="64" t="s">
        <v>374</v>
      </c>
    </row>
    <row r="30" spans="1:18" ht="25.5" x14ac:dyDescent="0.2">
      <c r="A30" s="56" t="s">
        <v>196</v>
      </c>
      <c r="B30" s="61" t="s">
        <v>98</v>
      </c>
      <c r="C30" s="57" t="s">
        <v>109</v>
      </c>
      <c r="D30" s="22" t="s">
        <v>371</v>
      </c>
      <c r="E30" s="22" t="s">
        <v>194</v>
      </c>
      <c r="F30" s="22" t="s">
        <v>372</v>
      </c>
      <c r="G30" s="64" t="s">
        <v>193</v>
      </c>
      <c r="H30" s="64" t="s">
        <v>374</v>
      </c>
      <c r="I30" s="64" t="s">
        <v>374</v>
      </c>
      <c r="J30" s="64" t="s">
        <v>374</v>
      </c>
      <c r="K30" s="64" t="s">
        <v>374</v>
      </c>
      <c r="L30" s="64" t="s">
        <v>374</v>
      </c>
      <c r="M30" s="64" t="s">
        <v>375</v>
      </c>
      <c r="N30" s="64" t="s">
        <v>374</v>
      </c>
      <c r="O30" s="64" t="s">
        <v>374</v>
      </c>
      <c r="P30" s="64" t="s">
        <v>374</v>
      </c>
      <c r="Q30" s="64" t="s">
        <v>374</v>
      </c>
      <c r="R30" s="64" t="s">
        <v>374</v>
      </c>
    </row>
    <row r="31" spans="1:18" ht="25.5" x14ac:dyDescent="0.2">
      <c r="A31" s="56" t="s">
        <v>196</v>
      </c>
      <c r="B31" s="61" t="s">
        <v>99</v>
      </c>
      <c r="C31" s="57" t="s">
        <v>110</v>
      </c>
      <c r="D31" s="22" t="s">
        <v>371</v>
      </c>
      <c r="E31" s="22" t="s">
        <v>194</v>
      </c>
      <c r="F31" s="22" t="s">
        <v>372</v>
      </c>
      <c r="G31" s="64" t="s">
        <v>193</v>
      </c>
      <c r="H31" s="64" t="s">
        <v>374</v>
      </c>
      <c r="I31" s="64" t="s">
        <v>374</v>
      </c>
      <c r="J31" s="64" t="s">
        <v>374</v>
      </c>
      <c r="K31" s="64" t="s">
        <v>374</v>
      </c>
      <c r="L31" s="64" t="s">
        <v>374</v>
      </c>
      <c r="M31" s="64" t="s">
        <v>375</v>
      </c>
      <c r="N31" s="64" t="s">
        <v>374</v>
      </c>
      <c r="O31" s="64" t="s">
        <v>374</v>
      </c>
      <c r="P31" s="64" t="s">
        <v>374</v>
      </c>
      <c r="Q31" s="64" t="s">
        <v>374</v>
      </c>
      <c r="R31" s="64" t="s">
        <v>374</v>
      </c>
    </row>
    <row r="32" spans="1:18" ht="25.5" x14ac:dyDescent="0.2">
      <c r="A32" s="56" t="s">
        <v>196</v>
      </c>
      <c r="B32" s="61" t="s">
        <v>100</v>
      </c>
      <c r="C32" s="57" t="s">
        <v>111</v>
      </c>
      <c r="D32" s="22" t="s">
        <v>371</v>
      </c>
      <c r="E32" s="22" t="s">
        <v>194</v>
      </c>
      <c r="F32" s="22" t="s">
        <v>372</v>
      </c>
      <c r="G32" s="64" t="s">
        <v>193</v>
      </c>
      <c r="H32" s="64" t="s">
        <v>374</v>
      </c>
      <c r="I32" s="64" t="s">
        <v>374</v>
      </c>
      <c r="J32" s="64" t="s">
        <v>374</v>
      </c>
      <c r="K32" s="64" t="s">
        <v>374</v>
      </c>
      <c r="L32" s="64" t="s">
        <v>374</v>
      </c>
      <c r="M32" s="64" t="s">
        <v>375</v>
      </c>
      <c r="N32" s="64" t="s">
        <v>374</v>
      </c>
      <c r="O32" s="64" t="s">
        <v>374</v>
      </c>
      <c r="P32" s="64" t="s">
        <v>374</v>
      </c>
      <c r="Q32" s="64" t="s">
        <v>374</v>
      </c>
      <c r="R32" s="64" t="s">
        <v>374</v>
      </c>
    </row>
    <row r="33" spans="1:18" ht="25.5" x14ac:dyDescent="0.2">
      <c r="A33" s="56" t="s">
        <v>196</v>
      </c>
      <c r="B33" s="61" t="s">
        <v>101</v>
      </c>
      <c r="C33" s="57" t="s">
        <v>112</v>
      </c>
      <c r="D33" s="22" t="s">
        <v>371</v>
      </c>
      <c r="E33" s="22" t="s">
        <v>194</v>
      </c>
      <c r="F33" s="22" t="s">
        <v>372</v>
      </c>
      <c r="G33" s="64" t="s">
        <v>193</v>
      </c>
      <c r="H33" s="64" t="s">
        <v>374</v>
      </c>
      <c r="I33" s="64" t="s">
        <v>374</v>
      </c>
      <c r="J33" s="64" t="s">
        <v>374</v>
      </c>
      <c r="K33" s="64" t="s">
        <v>374</v>
      </c>
      <c r="L33" s="64" t="s">
        <v>374</v>
      </c>
      <c r="M33" s="64" t="s">
        <v>375</v>
      </c>
      <c r="N33" s="64" t="s">
        <v>374</v>
      </c>
      <c r="O33" s="64" t="s">
        <v>374</v>
      </c>
      <c r="P33" s="64" t="s">
        <v>374</v>
      </c>
      <c r="Q33" s="64" t="s">
        <v>374</v>
      </c>
      <c r="R33" s="64" t="s">
        <v>374</v>
      </c>
    </row>
    <row r="34" spans="1:18" ht="25.5" x14ac:dyDescent="0.2">
      <c r="A34" s="56" t="s">
        <v>196</v>
      </c>
      <c r="B34" s="61" t="s">
        <v>102</v>
      </c>
      <c r="C34" s="57" t="s">
        <v>113</v>
      </c>
      <c r="D34" s="22" t="s">
        <v>371</v>
      </c>
      <c r="E34" s="22" t="s">
        <v>194</v>
      </c>
      <c r="F34" s="22" t="s">
        <v>372</v>
      </c>
      <c r="G34" s="64" t="s">
        <v>193</v>
      </c>
      <c r="H34" s="64" t="s">
        <v>374</v>
      </c>
      <c r="I34" s="64" t="s">
        <v>374</v>
      </c>
      <c r="J34" s="64" t="s">
        <v>374</v>
      </c>
      <c r="K34" s="64" t="s">
        <v>374</v>
      </c>
      <c r="L34" s="64" t="s">
        <v>374</v>
      </c>
      <c r="M34" s="64" t="s">
        <v>375</v>
      </c>
      <c r="N34" s="64" t="s">
        <v>374</v>
      </c>
      <c r="O34" s="64" t="s">
        <v>374</v>
      </c>
      <c r="P34" s="64" t="s">
        <v>374</v>
      </c>
      <c r="Q34" s="64" t="s">
        <v>374</v>
      </c>
      <c r="R34" s="64" t="s">
        <v>374</v>
      </c>
    </row>
    <row r="35" spans="1:18" ht="25.5" x14ac:dyDescent="0.2">
      <c r="A35" s="56" t="s">
        <v>196</v>
      </c>
      <c r="B35" s="61" t="s">
        <v>103</v>
      </c>
      <c r="C35" s="57" t="s">
        <v>114</v>
      </c>
      <c r="D35" s="22" t="s">
        <v>371</v>
      </c>
      <c r="E35" s="22" t="s">
        <v>194</v>
      </c>
      <c r="F35" s="22" t="s">
        <v>372</v>
      </c>
      <c r="G35" s="64" t="s">
        <v>193</v>
      </c>
      <c r="H35" s="64" t="s">
        <v>374</v>
      </c>
      <c r="I35" s="64" t="s">
        <v>374</v>
      </c>
      <c r="J35" s="64" t="s">
        <v>374</v>
      </c>
      <c r="K35" s="64" t="s">
        <v>374</v>
      </c>
      <c r="L35" s="64" t="s">
        <v>374</v>
      </c>
      <c r="M35" s="64" t="s">
        <v>375</v>
      </c>
      <c r="N35" s="64" t="s">
        <v>374</v>
      </c>
      <c r="O35" s="64" t="s">
        <v>374</v>
      </c>
      <c r="P35" s="64" t="s">
        <v>374</v>
      </c>
      <c r="Q35" s="64" t="s">
        <v>374</v>
      </c>
      <c r="R35" s="64" t="s">
        <v>374</v>
      </c>
    </row>
    <row r="36" spans="1:18" ht="38.25" x14ac:dyDescent="0.2">
      <c r="A36" s="56" t="s">
        <v>196</v>
      </c>
      <c r="B36" s="61" t="s">
        <v>115</v>
      </c>
      <c r="C36" s="57" t="s">
        <v>117</v>
      </c>
      <c r="D36" s="22" t="s">
        <v>371</v>
      </c>
      <c r="E36" s="22" t="s">
        <v>194</v>
      </c>
      <c r="F36" s="22" t="s">
        <v>372</v>
      </c>
      <c r="G36" s="64" t="s">
        <v>193</v>
      </c>
      <c r="H36" s="64" t="s">
        <v>374</v>
      </c>
      <c r="I36" s="64" t="s">
        <v>374</v>
      </c>
      <c r="J36" s="64" t="s">
        <v>374</v>
      </c>
      <c r="K36" s="64" t="s">
        <v>374</v>
      </c>
      <c r="L36" s="64" t="s">
        <v>374</v>
      </c>
      <c r="M36" s="64" t="s">
        <v>375</v>
      </c>
      <c r="N36" s="64" t="s">
        <v>374</v>
      </c>
      <c r="O36" s="64" t="s">
        <v>374</v>
      </c>
      <c r="P36" s="64" t="s">
        <v>374</v>
      </c>
      <c r="Q36" s="64" t="s">
        <v>376</v>
      </c>
      <c r="R36" s="64" t="s">
        <v>374</v>
      </c>
    </row>
    <row r="37" spans="1:18" ht="25.5" x14ac:dyDescent="0.2">
      <c r="A37" s="56" t="s">
        <v>196</v>
      </c>
      <c r="B37" s="61" t="s">
        <v>116</v>
      </c>
      <c r="C37" s="57" t="s">
        <v>118</v>
      </c>
      <c r="D37" s="22" t="s">
        <v>371</v>
      </c>
      <c r="E37" s="22" t="s">
        <v>194</v>
      </c>
      <c r="F37" s="22" t="s">
        <v>373</v>
      </c>
      <c r="G37" s="64" t="s">
        <v>193</v>
      </c>
      <c r="H37" s="64" t="s">
        <v>374</v>
      </c>
      <c r="I37" s="64" t="s">
        <v>374</v>
      </c>
      <c r="J37" s="64" t="s">
        <v>374</v>
      </c>
      <c r="K37" s="64" t="s">
        <v>374</v>
      </c>
      <c r="L37" s="64" t="s">
        <v>374</v>
      </c>
      <c r="M37" s="64" t="s">
        <v>375</v>
      </c>
      <c r="N37" s="64" t="s">
        <v>374</v>
      </c>
      <c r="O37" s="64" t="s">
        <v>374</v>
      </c>
      <c r="P37" s="64" t="s">
        <v>374</v>
      </c>
      <c r="Q37" s="64" t="s">
        <v>376</v>
      </c>
      <c r="R37" s="64" t="s">
        <v>374</v>
      </c>
    </row>
    <row r="38" spans="1:18" ht="25.5" x14ac:dyDescent="0.2">
      <c r="A38" s="56" t="s">
        <v>196</v>
      </c>
      <c r="B38" s="61" t="s">
        <v>175</v>
      </c>
      <c r="C38" s="70" t="s">
        <v>397</v>
      </c>
      <c r="D38" s="22" t="s">
        <v>371</v>
      </c>
      <c r="E38" s="22" t="s">
        <v>194</v>
      </c>
      <c r="F38" s="22" t="s">
        <v>372</v>
      </c>
      <c r="G38" s="64" t="s">
        <v>193</v>
      </c>
      <c r="H38" s="64" t="s">
        <v>374</v>
      </c>
      <c r="I38" s="64" t="s">
        <v>374</v>
      </c>
      <c r="J38" s="64" t="s">
        <v>374</v>
      </c>
      <c r="K38" s="64" t="s">
        <v>374</v>
      </c>
      <c r="L38" s="64" t="s">
        <v>374</v>
      </c>
      <c r="M38" s="64" t="s">
        <v>375</v>
      </c>
      <c r="N38" s="64" t="s">
        <v>374</v>
      </c>
      <c r="O38" s="64" t="s">
        <v>374</v>
      </c>
      <c r="P38" s="64" t="s">
        <v>374</v>
      </c>
      <c r="Q38" s="64" t="s">
        <v>374</v>
      </c>
      <c r="R38" s="64" t="s">
        <v>374</v>
      </c>
    </row>
    <row r="39" spans="1:18" ht="25.5" x14ac:dyDescent="0.2">
      <c r="A39" s="56" t="s">
        <v>196</v>
      </c>
      <c r="B39" s="61" t="s">
        <v>176</v>
      </c>
      <c r="C39" s="70" t="s">
        <v>399</v>
      </c>
      <c r="D39" s="22" t="s">
        <v>371</v>
      </c>
      <c r="E39" s="22" t="s">
        <v>194</v>
      </c>
      <c r="F39" s="22" t="s">
        <v>372</v>
      </c>
      <c r="G39" s="64" t="s">
        <v>193</v>
      </c>
      <c r="H39" s="64" t="s">
        <v>374</v>
      </c>
      <c r="I39" s="64" t="s">
        <v>374</v>
      </c>
      <c r="J39" s="64" t="s">
        <v>374</v>
      </c>
      <c r="K39" s="64" t="s">
        <v>374</v>
      </c>
      <c r="L39" s="64" t="s">
        <v>374</v>
      </c>
      <c r="M39" s="64" t="s">
        <v>375</v>
      </c>
      <c r="N39" s="64" t="s">
        <v>374</v>
      </c>
      <c r="O39" s="64" t="s">
        <v>374</v>
      </c>
      <c r="P39" s="64" t="s">
        <v>374</v>
      </c>
      <c r="Q39" s="64" t="s">
        <v>374</v>
      </c>
      <c r="R39" s="64" t="s">
        <v>374</v>
      </c>
    </row>
    <row r="40" spans="1:18" ht="25.5" x14ac:dyDescent="0.2">
      <c r="A40" s="56" t="s">
        <v>196</v>
      </c>
      <c r="B40" s="61" t="s">
        <v>177</v>
      </c>
      <c r="C40" s="70" t="s">
        <v>396</v>
      </c>
      <c r="D40" s="22" t="s">
        <v>371</v>
      </c>
      <c r="E40" s="22" t="s">
        <v>194</v>
      </c>
      <c r="F40" s="22" t="s">
        <v>372</v>
      </c>
      <c r="G40" s="64" t="s">
        <v>193</v>
      </c>
      <c r="H40" s="64" t="s">
        <v>374</v>
      </c>
      <c r="I40" s="64" t="s">
        <v>374</v>
      </c>
      <c r="J40" s="64" t="s">
        <v>374</v>
      </c>
      <c r="K40" s="64" t="s">
        <v>374</v>
      </c>
      <c r="L40" s="64" t="s">
        <v>374</v>
      </c>
      <c r="M40" s="64" t="s">
        <v>375</v>
      </c>
      <c r="N40" s="64" t="s">
        <v>374</v>
      </c>
      <c r="O40" s="64" t="s">
        <v>374</v>
      </c>
      <c r="P40" s="64" t="s">
        <v>374</v>
      </c>
      <c r="Q40" s="64" t="s">
        <v>374</v>
      </c>
      <c r="R40" s="64" t="s">
        <v>374</v>
      </c>
    </row>
    <row r="41" spans="1:18" ht="25.5" x14ac:dyDescent="0.2">
      <c r="A41" s="56" t="s">
        <v>196</v>
      </c>
      <c r="B41" s="93" t="s">
        <v>409</v>
      </c>
      <c r="C41" s="70" t="s">
        <v>398</v>
      </c>
      <c r="D41" s="22" t="s">
        <v>371</v>
      </c>
      <c r="E41" s="22" t="s">
        <v>194</v>
      </c>
      <c r="F41" s="22" t="s">
        <v>372</v>
      </c>
      <c r="G41" s="64" t="s">
        <v>193</v>
      </c>
      <c r="H41" s="64" t="s">
        <v>374</v>
      </c>
      <c r="I41" s="64" t="s">
        <v>374</v>
      </c>
      <c r="J41" s="64" t="s">
        <v>374</v>
      </c>
      <c r="K41" s="64" t="s">
        <v>374</v>
      </c>
      <c r="L41" s="64" t="s">
        <v>374</v>
      </c>
      <c r="M41" s="64" t="s">
        <v>375</v>
      </c>
      <c r="N41" s="64" t="s">
        <v>374</v>
      </c>
      <c r="O41" s="64" t="s">
        <v>374</v>
      </c>
      <c r="P41" s="64" t="s">
        <v>374</v>
      </c>
      <c r="Q41" s="64" t="s">
        <v>374</v>
      </c>
      <c r="R41" s="64" t="s">
        <v>374</v>
      </c>
    </row>
  </sheetData>
  <mergeCells count="13">
    <mergeCell ref="A1:R1"/>
    <mergeCell ref="A2:R2"/>
    <mergeCell ref="A3:R3"/>
    <mergeCell ref="G13:G14"/>
    <mergeCell ref="L13:L14"/>
    <mergeCell ref="M13:M14"/>
    <mergeCell ref="P13:P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zoomScale="98" zoomScaleNormal="98" workbookViewId="0">
      <selection activeCell="M32" sqref="M32"/>
    </sheetView>
  </sheetViews>
  <sheetFormatPr defaultRowHeight="12.75" outlineLevelRow="1" x14ac:dyDescent="0.2"/>
  <cols>
    <col min="1" max="1" width="9.140625" style="42"/>
    <col min="2" max="2" width="36.42578125" style="42" customWidth="1"/>
    <col min="3" max="3" width="25.7109375" style="42" customWidth="1"/>
    <col min="4" max="4" width="18.85546875" style="42" customWidth="1"/>
    <col min="5" max="5" width="23.140625" style="42" customWidth="1"/>
    <col min="6" max="6" width="12.28515625" style="42" customWidth="1"/>
    <col min="7" max="7" width="13.28515625" style="42" customWidth="1"/>
    <col min="8" max="8" width="13.5703125" style="42" customWidth="1"/>
    <col min="9" max="9" width="15" style="42" customWidth="1"/>
    <col min="10" max="10" width="16.5703125" style="42" customWidth="1"/>
    <col min="11" max="11" width="22.42578125" style="42" customWidth="1"/>
    <col min="12" max="12" width="13" style="42" customWidth="1"/>
    <col min="13" max="13" width="15.42578125" style="42" customWidth="1"/>
    <col min="14" max="14" width="29.140625" style="42" customWidth="1"/>
    <col min="15" max="15" width="22.5703125" style="42" customWidth="1"/>
    <col min="16" max="17" width="12.7109375" style="42" customWidth="1"/>
    <col min="18" max="16384" width="9.140625" style="42"/>
  </cols>
  <sheetData>
    <row r="1" spans="1:17" x14ac:dyDescent="0.2">
      <c r="A1" s="120" t="s">
        <v>352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x14ac:dyDescent="0.2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x14ac:dyDescent="0.2">
      <c r="A4" s="41"/>
    </row>
    <row r="5" spans="1:17" x14ac:dyDescent="0.2">
      <c r="A5" s="106" t="s">
        <v>353</v>
      </c>
    </row>
    <row r="6" spans="1:17" x14ac:dyDescent="0.2">
      <c r="A6" s="106" t="s">
        <v>354</v>
      </c>
    </row>
    <row r="7" spans="1:17" x14ac:dyDescent="0.2">
      <c r="A7" s="41"/>
    </row>
    <row r="8" spans="1:17" x14ac:dyDescent="0.2">
      <c r="A8" s="41" t="s">
        <v>76</v>
      </c>
    </row>
    <row r="9" spans="1:17" x14ac:dyDescent="0.2">
      <c r="A9" s="41"/>
    </row>
    <row r="10" spans="1:17" x14ac:dyDescent="0.2">
      <c r="A10" s="41" t="s">
        <v>77</v>
      </c>
    </row>
    <row r="11" spans="1:17" x14ac:dyDescent="0.2">
      <c r="A11" s="43"/>
    </row>
    <row r="12" spans="1:17" ht="27.75" customHeight="1" x14ac:dyDescent="0.2">
      <c r="A12" s="119" t="s">
        <v>5</v>
      </c>
      <c r="B12" s="119" t="s">
        <v>6</v>
      </c>
      <c r="C12" s="119" t="s">
        <v>7</v>
      </c>
      <c r="D12" s="119" t="s">
        <v>22</v>
      </c>
      <c r="E12" s="119" t="s">
        <v>355</v>
      </c>
      <c r="F12" s="119" t="s">
        <v>356</v>
      </c>
      <c r="G12" s="119"/>
      <c r="H12" s="119"/>
      <c r="I12" s="119"/>
      <c r="J12" s="119"/>
      <c r="K12" s="119" t="s">
        <v>357</v>
      </c>
      <c r="L12" s="119" t="s">
        <v>358</v>
      </c>
      <c r="M12" s="119"/>
      <c r="N12" s="119" t="s">
        <v>359</v>
      </c>
      <c r="O12" s="119" t="s">
        <v>360</v>
      </c>
      <c r="P12" s="119" t="s">
        <v>361</v>
      </c>
      <c r="Q12" s="119"/>
    </row>
    <row r="13" spans="1:17" ht="30.75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 t="s">
        <v>362</v>
      </c>
      <c r="Q13" s="119"/>
    </row>
    <row r="14" spans="1:17" ht="102" x14ac:dyDescent="0.2">
      <c r="A14" s="119"/>
      <c r="B14" s="119"/>
      <c r="C14" s="119"/>
      <c r="D14" s="119"/>
      <c r="E14" s="119"/>
      <c r="F14" s="20" t="s">
        <v>25</v>
      </c>
      <c r="G14" s="20" t="s">
        <v>26</v>
      </c>
      <c r="H14" s="20" t="s">
        <v>363</v>
      </c>
      <c r="I14" s="20" t="s">
        <v>28</v>
      </c>
      <c r="J14" s="20" t="s">
        <v>29</v>
      </c>
      <c r="K14" s="119"/>
      <c r="L14" s="20" t="s">
        <v>364</v>
      </c>
      <c r="M14" s="20" t="s">
        <v>365</v>
      </c>
      <c r="N14" s="119"/>
      <c r="O14" s="119"/>
      <c r="P14" s="20" t="s">
        <v>366</v>
      </c>
      <c r="Q14" s="20" t="s">
        <v>367</v>
      </c>
    </row>
    <row r="15" spans="1:17" x14ac:dyDescent="0.2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52" t="s">
        <v>368</v>
      </c>
      <c r="Q15" s="52" t="s">
        <v>369</v>
      </c>
    </row>
    <row r="16" spans="1:17" ht="25.5" x14ac:dyDescent="0.2">
      <c r="A16" s="33">
        <v>0</v>
      </c>
      <c r="B16" s="22" t="s">
        <v>180</v>
      </c>
      <c r="C16" s="22" t="s">
        <v>193</v>
      </c>
      <c r="D16" s="53">
        <f>D22</f>
        <v>596.92738166999993</v>
      </c>
      <c r="E16" s="22"/>
      <c r="F16" s="53">
        <f>F22</f>
        <v>596.92738166999993</v>
      </c>
      <c r="G16" s="22"/>
      <c r="H16" s="22"/>
      <c r="I16" s="53">
        <f>I22</f>
        <v>596.92738166999993</v>
      </c>
      <c r="J16" s="22"/>
      <c r="K16" s="53">
        <f>K22</f>
        <v>506.01261073728818</v>
      </c>
      <c r="L16" s="20" t="s">
        <v>193</v>
      </c>
      <c r="M16" s="53">
        <f>M22</f>
        <v>506.01261073728818</v>
      </c>
      <c r="N16" s="20" t="s">
        <v>193</v>
      </c>
      <c r="O16" s="20" t="s">
        <v>193</v>
      </c>
      <c r="P16" s="20" t="s">
        <v>193</v>
      </c>
      <c r="Q16" s="20" t="s">
        <v>193</v>
      </c>
    </row>
    <row r="17" spans="1:61" hidden="1" outlineLevel="1" x14ac:dyDescent="0.2">
      <c r="A17" s="33" t="s">
        <v>181</v>
      </c>
      <c r="B17" s="22" t="s">
        <v>182</v>
      </c>
      <c r="C17" s="22" t="s">
        <v>193</v>
      </c>
      <c r="D17" s="22" t="s">
        <v>193</v>
      </c>
      <c r="E17" s="22" t="s">
        <v>193</v>
      </c>
      <c r="F17" s="22" t="s">
        <v>193</v>
      </c>
      <c r="G17" s="22" t="s">
        <v>193</v>
      </c>
      <c r="H17" s="22" t="s">
        <v>193</v>
      </c>
      <c r="I17" s="22" t="s">
        <v>193</v>
      </c>
      <c r="J17" s="22" t="s">
        <v>193</v>
      </c>
      <c r="K17" s="22" t="s">
        <v>193</v>
      </c>
      <c r="L17" s="20" t="s">
        <v>193</v>
      </c>
      <c r="M17" s="22" t="s">
        <v>193</v>
      </c>
      <c r="N17" s="20" t="s">
        <v>193</v>
      </c>
      <c r="O17" s="20" t="s">
        <v>193</v>
      </c>
      <c r="P17" s="20" t="s">
        <v>193</v>
      </c>
      <c r="Q17" s="20" t="s">
        <v>193</v>
      </c>
    </row>
    <row r="18" spans="1:61" ht="25.5" hidden="1" outlineLevel="1" x14ac:dyDescent="0.2">
      <c r="A18" s="33" t="s">
        <v>183</v>
      </c>
      <c r="B18" s="22" t="s">
        <v>184</v>
      </c>
      <c r="C18" s="22" t="s">
        <v>193</v>
      </c>
      <c r="D18" s="22" t="s">
        <v>193</v>
      </c>
      <c r="E18" s="22" t="s">
        <v>193</v>
      </c>
      <c r="F18" s="22" t="s">
        <v>193</v>
      </c>
      <c r="G18" s="22" t="s">
        <v>193</v>
      </c>
      <c r="H18" s="22" t="s">
        <v>193</v>
      </c>
      <c r="I18" s="22" t="s">
        <v>193</v>
      </c>
      <c r="J18" s="22" t="s">
        <v>193</v>
      </c>
      <c r="K18" s="22" t="s">
        <v>193</v>
      </c>
      <c r="L18" s="20" t="s">
        <v>193</v>
      </c>
      <c r="M18" s="22" t="s">
        <v>193</v>
      </c>
      <c r="N18" s="20" t="s">
        <v>193</v>
      </c>
      <c r="O18" s="20" t="s">
        <v>193</v>
      </c>
      <c r="P18" s="20" t="s">
        <v>193</v>
      </c>
      <c r="Q18" s="20" t="s">
        <v>193</v>
      </c>
    </row>
    <row r="19" spans="1:61" ht="51" hidden="1" outlineLevel="1" x14ac:dyDescent="0.2">
      <c r="A19" s="33" t="s">
        <v>185</v>
      </c>
      <c r="B19" s="22" t="s">
        <v>186</v>
      </c>
      <c r="C19" s="22" t="s">
        <v>193</v>
      </c>
      <c r="D19" s="22" t="s">
        <v>193</v>
      </c>
      <c r="E19" s="22" t="s">
        <v>193</v>
      </c>
      <c r="F19" s="22" t="s">
        <v>193</v>
      </c>
      <c r="G19" s="22" t="s">
        <v>193</v>
      </c>
      <c r="H19" s="22" t="s">
        <v>193</v>
      </c>
      <c r="I19" s="22" t="s">
        <v>193</v>
      </c>
      <c r="J19" s="22" t="s">
        <v>193</v>
      </c>
      <c r="K19" s="22" t="s">
        <v>193</v>
      </c>
      <c r="L19" s="20" t="s">
        <v>193</v>
      </c>
      <c r="M19" s="22" t="s">
        <v>193</v>
      </c>
      <c r="N19" s="20" t="s">
        <v>193</v>
      </c>
      <c r="O19" s="20" t="s">
        <v>193</v>
      </c>
      <c r="P19" s="20" t="s">
        <v>193</v>
      </c>
      <c r="Q19" s="20" t="s">
        <v>193</v>
      </c>
    </row>
    <row r="20" spans="1:61" ht="25.5" hidden="1" outlineLevel="1" x14ac:dyDescent="0.2">
      <c r="A20" s="33" t="s">
        <v>187</v>
      </c>
      <c r="B20" s="22" t="s">
        <v>188</v>
      </c>
      <c r="C20" s="22" t="s">
        <v>193</v>
      </c>
      <c r="D20" s="22" t="s">
        <v>193</v>
      </c>
      <c r="E20" s="22" t="s">
        <v>193</v>
      </c>
      <c r="F20" s="22" t="s">
        <v>193</v>
      </c>
      <c r="G20" s="22" t="s">
        <v>193</v>
      </c>
      <c r="H20" s="22" t="s">
        <v>193</v>
      </c>
      <c r="I20" s="22" t="s">
        <v>193</v>
      </c>
      <c r="J20" s="22" t="s">
        <v>193</v>
      </c>
      <c r="K20" s="22" t="s">
        <v>193</v>
      </c>
      <c r="L20" s="20" t="s">
        <v>193</v>
      </c>
      <c r="M20" s="22" t="s">
        <v>193</v>
      </c>
      <c r="N20" s="20" t="s">
        <v>193</v>
      </c>
      <c r="O20" s="20" t="s">
        <v>193</v>
      </c>
      <c r="P20" s="20" t="s">
        <v>193</v>
      </c>
      <c r="Q20" s="20" t="s">
        <v>193</v>
      </c>
    </row>
    <row r="21" spans="1:61" ht="38.25" hidden="1" outlineLevel="1" x14ac:dyDescent="0.2">
      <c r="A21" s="33" t="s">
        <v>189</v>
      </c>
      <c r="B21" s="22" t="s">
        <v>190</v>
      </c>
      <c r="C21" s="22" t="s">
        <v>193</v>
      </c>
      <c r="D21" s="22" t="s">
        <v>193</v>
      </c>
      <c r="E21" s="22" t="s">
        <v>193</v>
      </c>
      <c r="F21" s="22" t="s">
        <v>193</v>
      </c>
      <c r="G21" s="22" t="s">
        <v>193</v>
      </c>
      <c r="H21" s="22" t="s">
        <v>193</v>
      </c>
      <c r="I21" s="22" t="s">
        <v>193</v>
      </c>
      <c r="J21" s="22" t="s">
        <v>193</v>
      </c>
      <c r="K21" s="22" t="s">
        <v>193</v>
      </c>
      <c r="L21" s="20" t="s">
        <v>193</v>
      </c>
      <c r="M21" s="22" t="s">
        <v>193</v>
      </c>
      <c r="N21" s="20" t="s">
        <v>193</v>
      </c>
      <c r="O21" s="20" t="s">
        <v>193</v>
      </c>
      <c r="P21" s="20" t="s">
        <v>193</v>
      </c>
      <c r="Q21" s="20" t="s">
        <v>193</v>
      </c>
    </row>
    <row r="22" spans="1:61" collapsed="1" x14ac:dyDescent="0.2">
      <c r="A22" s="33" t="s">
        <v>191</v>
      </c>
      <c r="B22" s="22" t="s">
        <v>192</v>
      </c>
      <c r="C22" s="22" t="s">
        <v>193</v>
      </c>
      <c r="D22" s="54">
        <f>D23</f>
        <v>596.92738166999993</v>
      </c>
      <c r="E22" s="23"/>
      <c r="F22" s="54">
        <f>F23</f>
        <v>596.92738166999993</v>
      </c>
      <c r="G22" s="23"/>
      <c r="H22" s="23"/>
      <c r="I22" s="54">
        <f>I23</f>
        <v>596.92738166999993</v>
      </c>
      <c r="J22" s="23"/>
      <c r="K22" s="54">
        <f>K23</f>
        <v>506.01261073728818</v>
      </c>
      <c r="L22" s="20" t="s">
        <v>193</v>
      </c>
      <c r="M22" s="54">
        <f>M23</f>
        <v>506.01261073728818</v>
      </c>
      <c r="N22" s="20" t="s">
        <v>193</v>
      </c>
      <c r="O22" s="20" t="s">
        <v>193</v>
      </c>
      <c r="P22" s="20" t="s">
        <v>193</v>
      </c>
      <c r="Q22" s="20" t="s">
        <v>193</v>
      </c>
    </row>
    <row r="23" spans="1:61" x14ac:dyDescent="0.2">
      <c r="A23" s="33">
        <v>1</v>
      </c>
      <c r="B23" s="22" t="s">
        <v>194</v>
      </c>
      <c r="C23" s="22" t="s">
        <v>193</v>
      </c>
      <c r="D23" s="54">
        <f>D24</f>
        <v>596.92738166999993</v>
      </c>
      <c r="E23" s="23"/>
      <c r="F23" s="54">
        <f>F24</f>
        <v>596.92738166999993</v>
      </c>
      <c r="G23" s="23"/>
      <c r="H23" s="23"/>
      <c r="I23" s="54">
        <f>I24</f>
        <v>596.92738166999993</v>
      </c>
      <c r="J23" s="23"/>
      <c r="K23" s="54">
        <f>K24</f>
        <v>506.01261073728818</v>
      </c>
      <c r="L23" s="20" t="s">
        <v>193</v>
      </c>
      <c r="M23" s="54">
        <f>M24</f>
        <v>506.01261073728818</v>
      </c>
      <c r="N23" s="20" t="s">
        <v>193</v>
      </c>
      <c r="O23" s="20" t="s">
        <v>193</v>
      </c>
      <c r="P23" s="20" t="s">
        <v>193</v>
      </c>
      <c r="Q23" s="20" t="s">
        <v>193</v>
      </c>
    </row>
    <row r="24" spans="1:61" ht="25.5" x14ac:dyDescent="0.2">
      <c r="A24" s="33" t="s">
        <v>196</v>
      </c>
      <c r="B24" s="22" t="s">
        <v>195</v>
      </c>
      <c r="C24" s="22" t="s">
        <v>193</v>
      </c>
      <c r="D24" s="54">
        <f>SUM(D25:D41)</f>
        <v>596.92738166999993</v>
      </c>
      <c r="E24" s="23"/>
      <c r="F24" s="54">
        <f>SUM(F25:F41)</f>
        <v>596.92738166999993</v>
      </c>
      <c r="G24" s="23"/>
      <c r="H24" s="23"/>
      <c r="I24" s="54">
        <f>SUM(I25:I41)</f>
        <v>596.92738166999993</v>
      </c>
      <c r="J24" s="23"/>
      <c r="K24" s="54">
        <f>SUM(K25:K41)</f>
        <v>506.01261073728818</v>
      </c>
      <c r="L24" s="20" t="s">
        <v>193</v>
      </c>
      <c r="M24" s="54">
        <f>SUM(M25:M41)</f>
        <v>506.01261073728818</v>
      </c>
      <c r="N24" s="20" t="s">
        <v>193</v>
      </c>
      <c r="O24" s="20" t="s">
        <v>193</v>
      </c>
      <c r="P24" s="20" t="s">
        <v>193</v>
      </c>
      <c r="Q24" s="20" t="s">
        <v>193</v>
      </c>
    </row>
    <row r="25" spans="1:61" ht="84" customHeight="1" x14ac:dyDescent="0.2">
      <c r="A25" s="33" t="s">
        <v>196</v>
      </c>
      <c r="B25" s="22" t="s">
        <v>93</v>
      </c>
      <c r="C25" s="22" t="s">
        <v>104</v>
      </c>
      <c r="D25" s="54">
        <f>'форма 2'!BR29</f>
        <v>57.912159887999998</v>
      </c>
      <c r="E25" s="23" t="s">
        <v>377</v>
      </c>
      <c r="F25" s="54">
        <f>D25</f>
        <v>57.912159887999998</v>
      </c>
      <c r="G25" s="23"/>
      <c r="H25" s="23"/>
      <c r="I25" s="54">
        <f>F25</f>
        <v>57.912159887999998</v>
      </c>
      <c r="J25" s="23"/>
      <c r="K25" s="54">
        <f>'форма 3'!AJ28</f>
        <v>49.078101600000004</v>
      </c>
      <c r="L25" s="23">
        <v>2017</v>
      </c>
      <c r="M25" s="54">
        <f>'форма 4'!E29</f>
        <v>49.078101600000004</v>
      </c>
      <c r="N25" s="22" t="s">
        <v>381</v>
      </c>
      <c r="O25" s="20" t="s">
        <v>193</v>
      </c>
      <c r="P25" s="20" t="s">
        <v>193</v>
      </c>
      <c r="Q25" s="20" t="s">
        <v>193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</row>
    <row r="26" spans="1:61" ht="76.5" x14ac:dyDescent="0.2">
      <c r="A26" s="33" t="s">
        <v>196</v>
      </c>
      <c r="B26" s="22" t="s">
        <v>94</v>
      </c>
      <c r="C26" s="22" t="s">
        <v>105</v>
      </c>
      <c r="D26" s="54">
        <f>'форма 2'!BR30</f>
        <v>74.420066999999989</v>
      </c>
      <c r="E26" s="23" t="s">
        <v>377</v>
      </c>
      <c r="F26" s="54">
        <f t="shared" ref="F26:F41" si="0">D26</f>
        <v>74.420066999999989</v>
      </c>
      <c r="G26" s="23"/>
      <c r="H26" s="23"/>
      <c r="I26" s="54">
        <f t="shared" ref="I26:I41" si="1">F26</f>
        <v>74.420066999999989</v>
      </c>
      <c r="J26" s="23"/>
      <c r="K26" s="54">
        <f>'форма 3'!AJ29</f>
        <v>63.067853389830503</v>
      </c>
      <c r="L26" s="23">
        <v>2017</v>
      </c>
      <c r="M26" s="54">
        <f>'форма 4'!E30</f>
        <v>63.067853389830503</v>
      </c>
      <c r="N26" s="22" t="s">
        <v>382</v>
      </c>
      <c r="O26" s="20" t="s">
        <v>193</v>
      </c>
      <c r="P26" s="20" t="s">
        <v>193</v>
      </c>
      <c r="Q26" s="20" t="s">
        <v>193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</row>
    <row r="27" spans="1:61" ht="216.75" x14ac:dyDescent="0.2">
      <c r="A27" s="33" t="s">
        <v>196</v>
      </c>
      <c r="B27" s="22" t="s">
        <v>95</v>
      </c>
      <c r="C27" s="22" t="s">
        <v>106</v>
      </c>
      <c r="D27" s="54">
        <f>'форма 2'!BR31</f>
        <v>65.336819779999999</v>
      </c>
      <c r="E27" s="23" t="s">
        <v>377</v>
      </c>
      <c r="F27" s="54">
        <f t="shared" si="0"/>
        <v>65.336819779999999</v>
      </c>
      <c r="G27" s="23"/>
      <c r="H27" s="23"/>
      <c r="I27" s="54">
        <f t="shared" si="1"/>
        <v>65.336819779999999</v>
      </c>
      <c r="J27" s="23"/>
      <c r="K27" s="54">
        <f>'форма 3'!AJ30</f>
        <v>55.370186254237296</v>
      </c>
      <c r="L27" s="23">
        <v>2018</v>
      </c>
      <c r="M27" s="54">
        <f>'форма 4'!E31</f>
        <v>55.370186254237289</v>
      </c>
      <c r="N27" s="22" t="s">
        <v>383</v>
      </c>
      <c r="O27" s="20" t="s">
        <v>193</v>
      </c>
      <c r="P27" s="20" t="s">
        <v>193</v>
      </c>
      <c r="Q27" s="20" t="s">
        <v>193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</row>
    <row r="28" spans="1:61" ht="89.25" x14ac:dyDescent="0.2">
      <c r="A28" s="33" t="s">
        <v>196</v>
      </c>
      <c r="B28" s="22" t="s">
        <v>96</v>
      </c>
      <c r="C28" s="22" t="s">
        <v>107</v>
      </c>
      <c r="D28" s="54">
        <f>'форма 2'!BR32</f>
        <v>3.3800061599999998</v>
      </c>
      <c r="E28" s="23" t="s">
        <v>377</v>
      </c>
      <c r="F28" s="54">
        <f t="shared" si="0"/>
        <v>3.3800061599999998</v>
      </c>
      <c r="G28" s="23"/>
      <c r="H28" s="23"/>
      <c r="I28" s="54">
        <f t="shared" si="1"/>
        <v>3.3800061599999998</v>
      </c>
      <c r="J28" s="23"/>
      <c r="K28" s="54">
        <f>'форма 3'!AJ31</f>
        <v>2.8644119999999997</v>
      </c>
      <c r="L28" s="23">
        <v>2017</v>
      </c>
      <c r="M28" s="54">
        <f>'форма 4'!E32</f>
        <v>2.8644119999999997</v>
      </c>
      <c r="N28" s="22" t="s">
        <v>384</v>
      </c>
      <c r="O28" s="20" t="s">
        <v>193</v>
      </c>
      <c r="P28" s="20" t="s">
        <v>193</v>
      </c>
      <c r="Q28" s="20" t="s">
        <v>193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</row>
    <row r="29" spans="1:61" ht="89.25" x14ac:dyDescent="0.2">
      <c r="A29" s="33" t="s">
        <v>196</v>
      </c>
      <c r="B29" s="22" t="s">
        <v>97</v>
      </c>
      <c r="C29" s="22" t="s">
        <v>108</v>
      </c>
      <c r="D29" s="54">
        <f>'форма 2'!BR33</f>
        <v>22.38778954</v>
      </c>
      <c r="E29" s="23" t="s">
        <v>377</v>
      </c>
      <c r="F29" s="54">
        <f t="shared" si="0"/>
        <v>22.38778954</v>
      </c>
      <c r="G29" s="23"/>
      <c r="H29" s="23"/>
      <c r="I29" s="54">
        <f t="shared" si="1"/>
        <v>22.38778954</v>
      </c>
      <c r="J29" s="23"/>
      <c r="K29" s="54">
        <f>'форма 3'!AJ32</f>
        <v>18.972702999999999</v>
      </c>
      <c r="L29" s="23">
        <v>2017</v>
      </c>
      <c r="M29" s="54">
        <f>'форма 4'!E33</f>
        <v>18.972703000000003</v>
      </c>
      <c r="N29" s="22" t="s">
        <v>385</v>
      </c>
      <c r="O29" s="20" t="s">
        <v>193</v>
      </c>
      <c r="P29" s="20" t="s">
        <v>193</v>
      </c>
      <c r="Q29" s="20" t="s">
        <v>193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</row>
    <row r="30" spans="1:61" ht="51" x14ac:dyDescent="0.2">
      <c r="A30" s="33" t="s">
        <v>196</v>
      </c>
      <c r="B30" s="22" t="s">
        <v>98</v>
      </c>
      <c r="C30" s="22" t="s">
        <v>109</v>
      </c>
      <c r="D30" s="54">
        <f>'форма 2'!BR34</f>
        <v>52.829999952000001</v>
      </c>
      <c r="E30" s="23" t="s">
        <v>377</v>
      </c>
      <c r="F30" s="54">
        <f t="shared" si="0"/>
        <v>52.829999952000001</v>
      </c>
      <c r="G30" s="23"/>
      <c r="H30" s="23"/>
      <c r="I30" s="54">
        <f t="shared" si="1"/>
        <v>52.829999952000001</v>
      </c>
      <c r="J30" s="23"/>
      <c r="K30" s="54">
        <f>'форма 3'!AJ33</f>
        <v>44.771186400000005</v>
      </c>
      <c r="L30" s="23">
        <v>2017</v>
      </c>
      <c r="M30" s="54">
        <f>'форма 4'!E34</f>
        <v>44.771186400000005</v>
      </c>
      <c r="N30" s="22" t="s">
        <v>390</v>
      </c>
      <c r="O30" s="20" t="s">
        <v>193</v>
      </c>
      <c r="P30" s="20" t="s">
        <v>193</v>
      </c>
      <c r="Q30" s="20" t="s">
        <v>193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</row>
    <row r="31" spans="1:61" ht="178.5" x14ac:dyDescent="0.2">
      <c r="A31" s="33" t="s">
        <v>196</v>
      </c>
      <c r="B31" s="22" t="s">
        <v>99</v>
      </c>
      <c r="C31" s="22" t="s">
        <v>110</v>
      </c>
      <c r="D31" s="54">
        <f>'форма 2'!BR35</f>
        <v>39.210000260399994</v>
      </c>
      <c r="E31" s="23" t="s">
        <v>377</v>
      </c>
      <c r="F31" s="54">
        <f t="shared" si="0"/>
        <v>39.210000260399994</v>
      </c>
      <c r="G31" s="23"/>
      <c r="H31" s="23"/>
      <c r="I31" s="54">
        <f t="shared" si="1"/>
        <v>39.210000260399994</v>
      </c>
      <c r="J31" s="23"/>
      <c r="K31" s="54">
        <f>'форма 3'!AJ34</f>
        <v>33.228813779999996</v>
      </c>
      <c r="L31" s="23">
        <v>2017</v>
      </c>
      <c r="M31" s="54">
        <f>'форма 4'!E35</f>
        <v>33.228813779999996</v>
      </c>
      <c r="N31" s="22" t="s">
        <v>391</v>
      </c>
      <c r="O31" s="20" t="s">
        <v>193</v>
      </c>
      <c r="P31" s="20" t="s">
        <v>193</v>
      </c>
      <c r="Q31" s="20" t="s">
        <v>193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</row>
    <row r="32" spans="1:61" ht="71.25" customHeight="1" x14ac:dyDescent="0.2">
      <c r="A32" s="33" t="s">
        <v>196</v>
      </c>
      <c r="B32" s="22" t="s">
        <v>100</v>
      </c>
      <c r="C32" s="22" t="s">
        <v>111</v>
      </c>
      <c r="D32" s="54">
        <f>'форма 2'!BR36</f>
        <v>7.3999999519999999</v>
      </c>
      <c r="E32" s="23" t="s">
        <v>377</v>
      </c>
      <c r="F32" s="54">
        <f t="shared" si="0"/>
        <v>7.3999999519999999</v>
      </c>
      <c r="G32" s="23"/>
      <c r="H32" s="23"/>
      <c r="I32" s="54">
        <f t="shared" si="1"/>
        <v>7.3999999519999999</v>
      </c>
      <c r="J32" s="23"/>
      <c r="K32" s="54">
        <f>'форма 3'!AJ35</f>
        <v>6.2711863999999995</v>
      </c>
      <c r="L32" s="23">
        <v>2017</v>
      </c>
      <c r="M32" s="54">
        <f>'форма 4'!E36</f>
        <v>6.2711864000000004</v>
      </c>
      <c r="N32" s="22" t="s">
        <v>392</v>
      </c>
      <c r="O32" s="20" t="s">
        <v>193</v>
      </c>
      <c r="P32" s="20" t="s">
        <v>193</v>
      </c>
      <c r="Q32" s="20" t="s">
        <v>193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</row>
    <row r="33" spans="1:61" ht="63.75" x14ac:dyDescent="0.2">
      <c r="A33" s="33" t="s">
        <v>196</v>
      </c>
      <c r="B33" s="22" t="s">
        <v>101</v>
      </c>
      <c r="C33" s="22" t="s">
        <v>112</v>
      </c>
      <c r="D33" s="54">
        <f>'форма 2'!BR37</f>
        <v>22.509999780000001</v>
      </c>
      <c r="E33" s="23" t="s">
        <v>377</v>
      </c>
      <c r="F33" s="54">
        <f t="shared" si="0"/>
        <v>22.509999780000001</v>
      </c>
      <c r="G33" s="23"/>
      <c r="H33" s="23"/>
      <c r="I33" s="54">
        <f t="shared" si="1"/>
        <v>22.509999780000001</v>
      </c>
      <c r="J33" s="23"/>
      <c r="K33" s="54">
        <f>'форма 3'!AJ36</f>
        <v>19.076271000000002</v>
      </c>
      <c r="L33" s="23">
        <v>2017</v>
      </c>
      <c r="M33" s="54">
        <f>'форма 4'!E37</f>
        <v>19.076271000000002</v>
      </c>
      <c r="N33" s="22" t="s">
        <v>392</v>
      </c>
      <c r="O33" s="20" t="s">
        <v>193</v>
      </c>
      <c r="P33" s="20" t="s">
        <v>193</v>
      </c>
      <c r="Q33" s="20" t="s">
        <v>193</v>
      </c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</row>
    <row r="34" spans="1:61" ht="25.5" x14ac:dyDescent="0.2">
      <c r="A34" s="33" t="s">
        <v>196</v>
      </c>
      <c r="B34" s="22" t="s">
        <v>102</v>
      </c>
      <c r="C34" s="22" t="s">
        <v>113</v>
      </c>
      <c r="D34" s="54">
        <f>'форма 2'!BR38</f>
        <v>24.955059990000006</v>
      </c>
      <c r="E34" s="23" t="s">
        <v>377</v>
      </c>
      <c r="F34" s="54">
        <f t="shared" si="0"/>
        <v>24.955059990000006</v>
      </c>
      <c r="G34" s="23"/>
      <c r="H34" s="23"/>
      <c r="I34" s="54">
        <f t="shared" si="1"/>
        <v>24.955059990000006</v>
      </c>
      <c r="J34" s="23"/>
      <c r="K34" s="54">
        <f>'форма 3'!AJ37</f>
        <v>21.148355923728818</v>
      </c>
      <c r="L34" s="23">
        <v>2017</v>
      </c>
      <c r="M34" s="54">
        <f>'форма 4'!E38</f>
        <v>21.148355923728818</v>
      </c>
      <c r="N34" s="22" t="s">
        <v>393</v>
      </c>
      <c r="O34" s="20" t="s">
        <v>193</v>
      </c>
      <c r="P34" s="20" t="s">
        <v>193</v>
      </c>
      <c r="Q34" s="20" t="s">
        <v>193</v>
      </c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</row>
    <row r="35" spans="1:61" ht="63.75" x14ac:dyDescent="0.2">
      <c r="A35" s="33" t="s">
        <v>196</v>
      </c>
      <c r="B35" s="22" t="s">
        <v>103</v>
      </c>
      <c r="C35" s="22" t="s">
        <v>114</v>
      </c>
      <c r="D35" s="54">
        <f>'форма 2'!BR39</f>
        <v>13.89999998</v>
      </c>
      <c r="E35" s="23" t="s">
        <v>377</v>
      </c>
      <c r="F35" s="54">
        <f t="shared" si="0"/>
        <v>13.89999998</v>
      </c>
      <c r="G35" s="23"/>
      <c r="H35" s="23"/>
      <c r="I35" s="54">
        <f t="shared" si="1"/>
        <v>13.89999998</v>
      </c>
      <c r="J35" s="23"/>
      <c r="K35" s="54">
        <f>'форма 3'!AJ38</f>
        <v>11.779661000000001</v>
      </c>
      <c r="L35" s="23">
        <v>2017</v>
      </c>
      <c r="M35" s="54">
        <f>'форма 4'!E39</f>
        <v>11.779661000000001</v>
      </c>
      <c r="N35" s="22" t="s">
        <v>389</v>
      </c>
      <c r="O35" s="20" t="s">
        <v>193</v>
      </c>
      <c r="P35" s="20" t="s">
        <v>193</v>
      </c>
      <c r="Q35" s="20" t="s">
        <v>193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</row>
    <row r="36" spans="1:61" ht="75.75" customHeight="1" x14ac:dyDescent="0.2">
      <c r="A36" s="33" t="s">
        <v>196</v>
      </c>
      <c r="B36" s="22" t="s">
        <v>115</v>
      </c>
      <c r="C36" s="22" t="s">
        <v>117</v>
      </c>
      <c r="D36" s="54">
        <f>'форма 2'!BR40</f>
        <v>2.6425709976</v>
      </c>
      <c r="E36" s="23" t="s">
        <v>378</v>
      </c>
      <c r="F36" s="54">
        <f t="shared" si="0"/>
        <v>2.6425709976</v>
      </c>
      <c r="G36" s="23"/>
      <c r="H36" s="23"/>
      <c r="I36" s="54">
        <f t="shared" si="1"/>
        <v>2.6425709976</v>
      </c>
      <c r="J36" s="23"/>
      <c r="K36" s="54">
        <f>'форма 3'!AJ39</f>
        <v>2.2394669471186441</v>
      </c>
      <c r="L36" s="23">
        <v>2017</v>
      </c>
      <c r="M36" s="54">
        <f>'форма 4'!E40</f>
        <v>2.2394669471186441</v>
      </c>
      <c r="N36" s="22" t="s">
        <v>386</v>
      </c>
      <c r="O36" s="20" t="s">
        <v>193</v>
      </c>
      <c r="P36" s="20" t="s">
        <v>193</v>
      </c>
      <c r="Q36" s="20" t="s">
        <v>193</v>
      </c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</row>
    <row r="37" spans="1:61" ht="63.75" x14ac:dyDescent="0.2">
      <c r="A37" s="33" t="s">
        <v>196</v>
      </c>
      <c r="B37" s="22" t="s">
        <v>116</v>
      </c>
      <c r="C37" s="22" t="s">
        <v>118</v>
      </c>
      <c r="D37" s="54">
        <f>'форма 2'!BR41</f>
        <v>10.829999879999999</v>
      </c>
      <c r="E37" s="23" t="s">
        <v>378</v>
      </c>
      <c r="F37" s="54">
        <f t="shared" si="0"/>
        <v>10.829999879999999</v>
      </c>
      <c r="G37" s="23"/>
      <c r="H37" s="23"/>
      <c r="I37" s="54">
        <f t="shared" si="1"/>
        <v>10.829999879999999</v>
      </c>
      <c r="J37" s="23"/>
      <c r="K37" s="54">
        <f>'форма 3'!AJ40</f>
        <v>9.1779659999999996</v>
      </c>
      <c r="L37" s="23">
        <v>2017</v>
      </c>
      <c r="M37" s="54">
        <f>'форма 4'!E41</f>
        <v>9.1779660000000014</v>
      </c>
      <c r="N37" s="22" t="s">
        <v>387</v>
      </c>
      <c r="O37" s="20" t="s">
        <v>193</v>
      </c>
      <c r="P37" s="20" t="s">
        <v>193</v>
      </c>
      <c r="Q37" s="20" t="s">
        <v>193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</row>
    <row r="38" spans="1:61" ht="51" x14ac:dyDescent="0.2">
      <c r="A38" s="33" t="s">
        <v>196</v>
      </c>
      <c r="B38" s="22" t="s">
        <v>175</v>
      </c>
      <c r="C38" s="22" t="s">
        <v>397</v>
      </c>
      <c r="D38" s="54">
        <f>'форма 2'!BR42</f>
        <v>11.300224999999999</v>
      </c>
      <c r="E38" s="23" t="s">
        <v>377</v>
      </c>
      <c r="F38" s="54">
        <f t="shared" si="0"/>
        <v>11.300224999999999</v>
      </c>
      <c r="G38" s="23"/>
      <c r="H38" s="23"/>
      <c r="I38" s="54">
        <f t="shared" si="1"/>
        <v>11.300224999999999</v>
      </c>
      <c r="J38" s="23"/>
      <c r="K38" s="54">
        <f>'форма 3'!AJ41</f>
        <v>9.5764618644067792</v>
      </c>
      <c r="L38" s="23">
        <v>2018</v>
      </c>
      <c r="M38" s="54">
        <f>'форма 4'!E42</f>
        <v>9.5764618644067792</v>
      </c>
      <c r="N38" s="22" t="s">
        <v>394</v>
      </c>
      <c r="O38" s="20" t="s">
        <v>193</v>
      </c>
      <c r="P38" s="20" t="s">
        <v>193</v>
      </c>
      <c r="Q38" s="20" t="s">
        <v>193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</row>
    <row r="39" spans="1:61" ht="63.75" x14ac:dyDescent="0.2">
      <c r="A39" s="33" t="s">
        <v>196</v>
      </c>
      <c r="B39" s="22" t="s">
        <v>176</v>
      </c>
      <c r="C39" s="22" t="s">
        <v>399</v>
      </c>
      <c r="D39" s="54">
        <f>'форма 2'!BR43</f>
        <v>0.93054999999999999</v>
      </c>
      <c r="E39" s="23" t="s">
        <v>377</v>
      </c>
      <c r="F39" s="54">
        <f t="shared" si="0"/>
        <v>0.93054999999999999</v>
      </c>
      <c r="G39" s="23"/>
      <c r="H39" s="23"/>
      <c r="I39" s="54">
        <f t="shared" si="1"/>
        <v>0.93054999999999999</v>
      </c>
      <c r="J39" s="23"/>
      <c r="K39" s="54">
        <f>'форма 3'!AJ42</f>
        <v>0.93054999999999999</v>
      </c>
      <c r="L39" s="23">
        <v>2018</v>
      </c>
      <c r="M39" s="54">
        <f>'форма 4'!E43</f>
        <v>0.93054999999999999</v>
      </c>
      <c r="N39" s="22" t="s">
        <v>386</v>
      </c>
      <c r="O39" s="20" t="s">
        <v>193</v>
      </c>
      <c r="P39" s="20" t="s">
        <v>193</v>
      </c>
      <c r="Q39" s="20" t="s">
        <v>193</v>
      </c>
    </row>
    <row r="40" spans="1:61" ht="178.5" x14ac:dyDescent="0.2">
      <c r="A40" s="33" t="s">
        <v>196</v>
      </c>
      <c r="B40" s="22" t="s">
        <v>177</v>
      </c>
      <c r="C40" s="22" t="s">
        <v>396</v>
      </c>
      <c r="D40" s="54">
        <f>'форма 2'!BR44</f>
        <v>184.27918167000001</v>
      </c>
      <c r="E40" s="23" t="s">
        <v>377</v>
      </c>
      <c r="F40" s="54">
        <f t="shared" si="0"/>
        <v>184.27918167000001</v>
      </c>
      <c r="G40" s="23"/>
      <c r="H40" s="23"/>
      <c r="I40" s="54">
        <f t="shared" si="1"/>
        <v>184.27918167000001</v>
      </c>
      <c r="J40" s="23"/>
      <c r="K40" s="54">
        <f>'форма 3'!AJ43</f>
        <v>156.16879802542374</v>
      </c>
      <c r="L40" s="23">
        <v>2018</v>
      </c>
      <c r="M40" s="54">
        <f>'форма 4'!E44</f>
        <v>156.16879802542374</v>
      </c>
      <c r="N40" s="22" t="s">
        <v>388</v>
      </c>
      <c r="O40" s="20" t="s">
        <v>193</v>
      </c>
      <c r="P40" s="20" t="s">
        <v>193</v>
      </c>
      <c r="Q40" s="20" t="s">
        <v>193</v>
      </c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</row>
    <row r="41" spans="1:61" ht="51" x14ac:dyDescent="0.2">
      <c r="A41" s="33" t="s">
        <v>196</v>
      </c>
      <c r="B41" s="93" t="s">
        <v>409</v>
      </c>
      <c r="C41" s="22" t="s">
        <v>398</v>
      </c>
      <c r="D41" s="54">
        <f>'форма 2'!BR45</f>
        <v>2.7029518400000003</v>
      </c>
      <c r="E41" s="23" t="s">
        <v>377</v>
      </c>
      <c r="F41" s="54">
        <f t="shared" si="0"/>
        <v>2.7029518400000003</v>
      </c>
      <c r="G41" s="23"/>
      <c r="H41" s="23"/>
      <c r="I41" s="54">
        <f t="shared" si="1"/>
        <v>2.7029518400000003</v>
      </c>
      <c r="J41" s="23"/>
      <c r="K41" s="54">
        <f>'форма 3'!AJ44</f>
        <v>2.2906371525423732</v>
      </c>
      <c r="L41" s="23">
        <v>2018</v>
      </c>
      <c r="M41" s="54">
        <f>'форма 4'!E45</f>
        <v>2.2906371525423732</v>
      </c>
      <c r="N41" s="22" t="s">
        <v>395</v>
      </c>
      <c r="O41" s="20" t="s">
        <v>193</v>
      </c>
      <c r="P41" s="20" t="s">
        <v>193</v>
      </c>
      <c r="Q41" s="20" t="s">
        <v>193</v>
      </c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</row>
  </sheetData>
  <mergeCells count="15">
    <mergeCell ref="A1:Q1"/>
    <mergeCell ref="A2:Q2"/>
    <mergeCell ref="A3:Q3"/>
    <mergeCell ref="K12:K14"/>
    <mergeCell ref="L12:M13"/>
    <mergeCell ref="N12:N14"/>
    <mergeCell ref="O12:O14"/>
    <mergeCell ref="P12:Q12"/>
    <mergeCell ref="P13:Q13"/>
    <mergeCell ref="F12:J13"/>
    <mergeCell ref="A12:A14"/>
    <mergeCell ref="B12:B14"/>
    <mergeCell ref="C12:C14"/>
    <mergeCell ref="D12:D14"/>
    <mergeCell ref="E12:E14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67WMXU5cS1DVYXbAfvmp5hEo6virPcntb22k1Bt/Srs=</DigestValue>
    </Reference>
    <Reference URI="#idOfficeObject" Type="http://www.w3.org/2000/09/xmldsig#Object">
      <DigestMethod Algorithm="urn:ietf:params:xml:ns:cpxmlsec:algorithms:gostr3411"/>
      <DigestValue>zbFBzv3bOghBNxxSBbuKJTdZKKhlsXDK3n6VbX5GLdA=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RZf9hV6OSzlDvGdlKv0tAKn4ikB+U53uVshMMSxRls8=</DigestValue>
    </Reference>
  </SignedInfo>
  <SignatureValue>mdDdWSX/ag14Ialw1YM3XUV2jXqMdXEHgOXR6fAGxz0DN7e15CqmeJtEUl1jHbPj
AafAHxnoYzE22lKblLT0cA==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wglJ5TWelOLm1EGek/Wyyg1mDUI=</DigestValue>
      </Reference>
      <Reference URI="/xl/calcChain.xml?ContentType=application/vnd.openxmlformats-officedocument.spreadsheetml.calcChain+xml">
        <DigestMethod Algorithm="http://www.w3.org/2000/09/xmldsig#sha1"/>
        <DigestValue>0mNqRogDtYSITvFKPVnHhLGJJUc=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2+8UgB7R4MlYsKhQwPY8pJSTrOQ=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t7veh0FIQ4+wdjlh/Lh7p3aFgWo=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uqwg/+4IY7Xmz92oboet4YONBJw=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h8hfT33hC40OmONoz9nSpPsG4u0=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+w7vFeJqsSp8vq8aYcaU6tTtpFI=</DigestValue>
      </Reference>
      <Reference URI="/xl/styles.xml?ContentType=application/vnd.openxmlformats-officedocument.spreadsheetml.styles+xml">
        <DigestMethod Algorithm="http://www.w3.org/2000/09/xmldsig#sha1"/>
        <DigestValue>iMdx2+5BytfP2XDdDbtIjq0ZM4c=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tmpnYQouGNY3JgLIKt1XCRlCXOw=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a9dM6DwzEX9phMhhctNSuFmWfnU=</DigestValue>
      </Reference>
      <Reference URI="/xl/worksheets/sheet10.xml?ContentType=application/vnd.openxmlformats-officedocument.spreadsheetml.worksheet+xml">
        <DigestMethod Algorithm="http://www.w3.org/2000/09/xmldsig#sha1"/>
        <DigestValue>+15+dcMNSt50ItvbZ5IrFrNvVUc=</DigestValue>
      </Reference>
      <Reference URI="/xl/worksheets/sheet11.xml?ContentType=application/vnd.openxmlformats-officedocument.spreadsheetml.worksheet+xml">
        <DigestMethod Algorithm="http://www.w3.org/2000/09/xmldsig#sha1"/>
        <DigestValue>aIgK5aJjnM97mM6AH7wdTDuUX0w=</DigestValue>
      </Reference>
      <Reference URI="/xl/worksheets/sheet12.xml?ContentType=application/vnd.openxmlformats-officedocument.spreadsheetml.worksheet+xml">
        <DigestMethod Algorithm="http://www.w3.org/2000/09/xmldsig#sha1"/>
        <DigestValue>zNAlznmO2mOuk6OCLpu8oLuvfl0=</DigestValue>
      </Reference>
      <Reference URI="/xl/worksheets/sheet2.xml?ContentType=application/vnd.openxmlformats-officedocument.spreadsheetml.worksheet+xml">
        <DigestMethod Algorithm="http://www.w3.org/2000/09/xmldsig#sha1"/>
        <DigestValue>v7BnO7FZGe2kK5vhjvs61yxapa4=</DigestValue>
      </Reference>
      <Reference URI="/xl/worksheets/sheet3.xml?ContentType=application/vnd.openxmlformats-officedocument.spreadsheetml.worksheet+xml">
        <DigestMethod Algorithm="http://www.w3.org/2000/09/xmldsig#sha1"/>
        <DigestValue>YuUP8rFH0W+bOpwy6pFKL+bTdRY=</DigestValue>
      </Reference>
      <Reference URI="/xl/worksheets/sheet4.xml?ContentType=application/vnd.openxmlformats-officedocument.spreadsheetml.worksheet+xml">
        <DigestMethod Algorithm="http://www.w3.org/2000/09/xmldsig#sha1"/>
        <DigestValue>+93dFJCsmFj6RYCex/fdcji9THY=</DigestValue>
      </Reference>
      <Reference URI="/xl/worksheets/sheet5.xml?ContentType=application/vnd.openxmlformats-officedocument.spreadsheetml.worksheet+xml">
        <DigestMethod Algorithm="http://www.w3.org/2000/09/xmldsig#sha1"/>
        <DigestValue>1G30/meecprSWHcAa1zktC7t1os=</DigestValue>
      </Reference>
      <Reference URI="/xl/worksheets/sheet6.xml?ContentType=application/vnd.openxmlformats-officedocument.spreadsheetml.worksheet+xml">
        <DigestMethod Algorithm="http://www.w3.org/2000/09/xmldsig#sha1"/>
        <DigestValue>rTHiSUjU4q5KX/8GUDUtKJrfKsw=</DigestValue>
      </Reference>
      <Reference URI="/xl/worksheets/sheet7.xml?ContentType=application/vnd.openxmlformats-officedocument.spreadsheetml.worksheet+xml">
        <DigestMethod Algorithm="http://www.w3.org/2000/09/xmldsig#sha1"/>
        <DigestValue>UYgvKPYloLpiQ8xvxBywX0TWmtY=</DigestValue>
      </Reference>
      <Reference URI="/xl/worksheets/sheet8.xml?ContentType=application/vnd.openxmlformats-officedocument.spreadsheetml.worksheet+xml">
        <DigestMethod Algorithm="http://www.w3.org/2000/09/xmldsig#sha1"/>
        <DigestValue>FhkM52I0USQWBln+1wFs8Y0x1zo=</DigestValue>
      </Reference>
      <Reference URI="/xl/worksheets/sheet9.xml?ContentType=application/vnd.openxmlformats-officedocument.spreadsheetml.worksheet+xml">
        <DigestMethod Algorithm="http://www.w3.org/2000/09/xmldsig#sha1"/>
        <DigestValue>z/jDHv7CmvkyT4owv2rr1AM+W38=</DigestValue>
      </Reference>
    </Manifest>
    <SignatureProperties>
      <SignatureProperty Id="idSignatureTime" Target="#idPackageSignature">
        <mdssi:SignatureTime>
          <mdssi:Format>YYYY-MM-DDThh:mm:ssTZD</mdssi:Format>
          <mdssi:Value>2017-09-08T06:24:08Z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2017-09-08T06:24:08Z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форма 1_2017</vt:lpstr>
      <vt:lpstr>форма 1_2018</vt:lpstr>
      <vt:lpstr>форма 1_2019</vt:lpstr>
      <vt:lpstr>форма 2</vt:lpstr>
      <vt:lpstr>форма 3</vt:lpstr>
      <vt:lpstr>форма 4</vt:lpstr>
      <vt:lpstr>форма 5</vt:lpstr>
      <vt:lpstr>форма 10</vt:lpstr>
      <vt:lpstr>форма 14</vt:lpstr>
      <vt:lpstr>Корректировка финнасирования</vt:lpstr>
      <vt:lpstr>Корректировка освоения</vt:lpstr>
      <vt:lpstr>План ввод 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2017-03-06T12:59:59Z</dcterms:created>
  <dcterms:modified xsi:type="dcterms:W3CDTF">2017-09-08T06:24:06Z</dcterms:modified>
</cp:coreProperties>
</file>